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mmönk\razne zadeve\javna naročila + evidenčna naročila\javna naročila\radamos\"/>
    </mc:Choice>
  </mc:AlternateContent>
  <bookViews>
    <workbookView xWindow="16305" yWindow="-165" windowWidth="21540" windowHeight="17370" tabRatio="696" activeTab="6"/>
  </bookViews>
  <sheets>
    <sheet name="PRVA STRAN" sheetId="8" r:id="rId1"/>
    <sheet name="SKUPNA REKAPITULACIJA" sheetId="7" r:id="rId2"/>
    <sheet name="RUŠITEV" sheetId="14" r:id="rId3"/>
    <sheet name="GRADBENA DELA" sheetId="2" r:id="rId4"/>
    <sheet name="OBRTNIŠKA DELA" sheetId="3" r:id="rId5"/>
    <sheet name="Elektroinstalacije" sheetId="15" r:id="rId6"/>
    <sheet name="Strojne instalacije" sheetId="16" r:id="rId7"/>
    <sheet name="ZUNANJA UREDITEV" sheetId="11" r:id="rId8"/>
    <sheet name="OSTALA DELA" sheetId="12" r:id="rId9"/>
  </sheets>
  <definedNames>
    <definedName name="EQS_IzvozVExcel" localSheetId="5">#REF!</definedName>
    <definedName name="EQS_IzvozVExcel">#REF!</definedName>
    <definedName name="PodPoglavje_1.1" localSheetId="5">#REF!</definedName>
    <definedName name="PodPoglavje_1.1">#REF!</definedName>
    <definedName name="PodPoglavje_1.2" localSheetId="5">#REF!</definedName>
    <definedName name="PodPoglavje_1.2">#REF!</definedName>
    <definedName name="PodPoglavje_2.1" localSheetId="5">#REF!</definedName>
    <definedName name="PodPoglavje_2.1">#REF!</definedName>
    <definedName name="PodPoglavje_2.2" localSheetId="5">#REF!</definedName>
    <definedName name="PodPoglavje_2.2">#REF!</definedName>
    <definedName name="PodPoglavje_2.3" localSheetId="5">#REF!</definedName>
    <definedName name="PodPoglavje_2.3">#REF!</definedName>
    <definedName name="PodPoglavje_2.4" localSheetId="5">#REF!</definedName>
    <definedName name="PodPoglavje_2.4">#REF!</definedName>
    <definedName name="PodPoglavje_2.5" localSheetId="5">#REF!</definedName>
    <definedName name="PodPoglavje_2.5">#REF!</definedName>
    <definedName name="PodPoglavje_2.6" localSheetId="5">#REF!</definedName>
    <definedName name="PodPoglavje_2.6">#REF!</definedName>
    <definedName name="PodPoglavje_3.1" localSheetId="5">#REF!</definedName>
    <definedName name="PodPoglavje_3.1">#REF!</definedName>
    <definedName name="PodPoglavje_3.2" localSheetId="5">#REF!</definedName>
    <definedName name="PodPoglavje_3.2">#REF!</definedName>
    <definedName name="PodPoglavje_3.3" localSheetId="5">#REF!</definedName>
    <definedName name="PodPoglavje_3.3">#REF!</definedName>
    <definedName name="PodPoglavje_3.4" localSheetId="5">#REF!</definedName>
    <definedName name="PodPoglavje_3.4">#REF!</definedName>
    <definedName name="PodPoglavje_3.5" localSheetId="5">#REF!</definedName>
    <definedName name="PodPoglavje_3.5">#REF!</definedName>
    <definedName name="PodPoglavje_4.1" localSheetId="5">#REF!</definedName>
    <definedName name="PodPoglavje_4.1">#REF!</definedName>
    <definedName name="PodPoglavje_4.2" localSheetId="5">#REF!</definedName>
    <definedName name="PodPoglavje_4.2">#REF!</definedName>
    <definedName name="PodPoglavje_4.3" localSheetId="5">#REF!</definedName>
    <definedName name="PodPoglavje_4.3">#REF!</definedName>
    <definedName name="PodPoglavje_4.4" localSheetId="5">#REF!</definedName>
    <definedName name="PodPoglavje_4.4">#REF!</definedName>
    <definedName name="PodPoglavje_4.5" localSheetId="5">#REF!</definedName>
    <definedName name="PodPoglavje_4.5">#REF!</definedName>
    <definedName name="PodPoglavje_4.6" localSheetId="5">#REF!</definedName>
    <definedName name="PodPoglavje_4.6">#REF!</definedName>
    <definedName name="PodPoglavje_5.1" localSheetId="5">#REF!</definedName>
    <definedName name="PodPoglavje_5.1">#REF!</definedName>
    <definedName name="PodPoglavje_5.2" localSheetId="5">#REF!</definedName>
    <definedName name="PodPoglavje_5.2">#REF!</definedName>
    <definedName name="PodPoglavje_5.3" localSheetId="5">#REF!</definedName>
    <definedName name="PodPoglavje_5.3">#REF!</definedName>
    <definedName name="PodPoglavje_5.4" localSheetId="5">#REF!</definedName>
    <definedName name="PodPoglavje_5.4">#REF!</definedName>
    <definedName name="PodPoglavje_6.1" localSheetId="5">#REF!</definedName>
    <definedName name="PodPoglavje_6.1">#REF!</definedName>
    <definedName name="PodPoglavje_6.2" localSheetId="5">#REF!</definedName>
    <definedName name="PodPoglavje_6.2">#REF!</definedName>
    <definedName name="PodPoglavje_6.3" localSheetId="5">#REF!</definedName>
    <definedName name="PodPoglavje_6.3">#REF!</definedName>
    <definedName name="PodPoglavje_7.1" localSheetId="5">#REF!</definedName>
    <definedName name="PodPoglavje_7.1">#REF!</definedName>
    <definedName name="PodPoglavje_7.2" localSheetId="5">#REF!</definedName>
    <definedName name="PodPoglavje_7.2">#REF!</definedName>
    <definedName name="PodPoglavje_7.3" localSheetId="5">#REF!</definedName>
    <definedName name="PodPoglavje_7.3">#REF!</definedName>
    <definedName name="_xlnm.Print_Area" localSheetId="5">Elektroinstalacije!$A$1:$H$714</definedName>
    <definedName name="_xlnm.Print_Area" localSheetId="3">'GRADBENA DELA'!$A$1:$G$215</definedName>
    <definedName name="_xlnm.Print_Area" localSheetId="4">'OBRTNIŠKA DELA'!$A$1:$G$374</definedName>
    <definedName name="_xlnm.Print_Area" localSheetId="8">'OSTALA DELA'!$A$1:$F$41</definedName>
    <definedName name="_xlnm.Print_Area" localSheetId="0">'PRVA STRAN'!$A$1:$D$44</definedName>
    <definedName name="_xlnm.Print_Area" localSheetId="2">RUŠITEV!$A$1:$F$40</definedName>
    <definedName name="_xlnm.Print_Area" localSheetId="1">'SKUPNA REKAPITULACIJA'!$A$1:$C$21</definedName>
    <definedName name="_xlnm.Print_Area" localSheetId="7">'ZUNANJA UREDITEV'!$A$1:$F$258</definedName>
    <definedName name="Poglavje_1" localSheetId="5">#REF!</definedName>
    <definedName name="Poglavje_1">#REF!</definedName>
    <definedName name="Poglavje_2" localSheetId="5">#REF!</definedName>
    <definedName name="Poglavje_2">#REF!</definedName>
    <definedName name="Poglavje_3" localSheetId="5">#REF!</definedName>
    <definedName name="Poglavje_3">#REF!</definedName>
    <definedName name="Poglavje_4" localSheetId="5">#REF!</definedName>
    <definedName name="Poglavje_4">#REF!</definedName>
    <definedName name="Poglavje_5" localSheetId="5">#REF!</definedName>
    <definedName name="Poglavje_5">#REF!</definedName>
    <definedName name="Poglavje_6" localSheetId="5">#REF!</definedName>
    <definedName name="Poglavje_6">#REF!</definedName>
    <definedName name="Poglavje_7" localSheetId="5">#REF!</definedName>
    <definedName name="Poglavje_7">#REF!</definedName>
    <definedName name="_xlnm.Print_Titles" localSheetId="5">Elektroinstalacije!$1:$3</definedName>
    <definedName name="_xlnm.Print_Titles" localSheetId="3">'GRADBENA DELA'!$1:$6</definedName>
    <definedName name="_xlnm.Print_Titles" localSheetId="4">'OBRTNIŠKA DELA'!$1:$6</definedName>
    <definedName name="_xlnm.Print_Titles" localSheetId="8">'OSTALA DELA'!$1:$6</definedName>
    <definedName name="_xlnm.Print_Titles" localSheetId="2">RUŠITEV!$1:$5</definedName>
    <definedName name="_xlnm.Print_Titles" localSheetId="1">'SKUPNA REKAPITULACIJA'!$1:$4</definedName>
    <definedName name="_xlnm.Print_Titles" localSheetId="7">'ZUNANJA UREDITEV'!$1:$6</definedName>
    <definedName name="Zacetek" localSheetId="5">#REF!</definedName>
    <definedName name="Zacetek">#REF!</definedName>
  </definedNames>
  <calcPr calcId="152511"/>
</workbook>
</file>

<file path=xl/calcChain.xml><?xml version="1.0" encoding="utf-8"?>
<calcChain xmlns="http://schemas.openxmlformats.org/spreadsheetml/2006/main">
  <c r="F87" i="3" l="1"/>
  <c r="F83" i="2"/>
  <c r="F175" i="3" l="1"/>
  <c r="F173" i="3"/>
  <c r="F126" i="3"/>
  <c r="F121" i="3"/>
  <c r="F174" i="3"/>
  <c r="F348" i="3"/>
  <c r="F338" i="3" l="1"/>
  <c r="F191" i="2"/>
  <c r="F161" i="2" l="1"/>
  <c r="G161" i="2" s="1"/>
  <c r="F465" i="16" l="1"/>
  <c r="F463" i="16"/>
  <c r="F461" i="16"/>
  <c r="F455" i="16"/>
  <c r="F453" i="16"/>
  <c r="F451" i="16"/>
  <c r="F431" i="16"/>
  <c r="F428" i="16"/>
  <c r="F425" i="16"/>
  <c r="F424" i="16"/>
  <c r="F420" i="16"/>
  <c r="F417" i="16"/>
  <c r="F416" i="16"/>
  <c r="F413" i="16"/>
  <c r="F412" i="16"/>
  <c r="F411" i="16"/>
  <c r="F410" i="16"/>
  <c r="F409" i="16"/>
  <c r="F406" i="16"/>
  <c r="F404" i="16"/>
  <c r="F401" i="16"/>
  <c r="F398" i="16"/>
  <c r="F397" i="16"/>
  <c r="F394" i="16"/>
  <c r="F393" i="16"/>
  <c r="F390" i="16"/>
  <c r="F389" i="16"/>
  <c r="F386" i="16"/>
  <c r="F385" i="16"/>
  <c r="F384" i="16"/>
  <c r="F381" i="16"/>
  <c r="F379" i="16"/>
  <c r="F371" i="16"/>
  <c r="F361" i="16"/>
  <c r="F359" i="16"/>
  <c r="F356" i="16"/>
  <c r="F355" i="16"/>
  <c r="F354" i="16"/>
  <c r="F353" i="16"/>
  <c r="F352" i="16"/>
  <c r="F349" i="16"/>
  <c r="F348" i="16"/>
  <c r="F345" i="16"/>
  <c r="F333" i="16"/>
  <c r="F321" i="16"/>
  <c r="F287" i="16"/>
  <c r="F285" i="16"/>
  <c r="F283" i="16"/>
  <c r="F281" i="16"/>
  <c r="F279" i="16"/>
  <c r="F277" i="16"/>
  <c r="F276" i="16"/>
  <c r="F273" i="16"/>
  <c r="F272" i="16"/>
  <c r="F269" i="16"/>
  <c r="F262" i="16"/>
  <c r="F260" i="16"/>
  <c r="F257" i="16"/>
  <c r="F255" i="16"/>
  <c r="F253" i="16"/>
  <c r="F251" i="16"/>
  <c r="F250" i="16"/>
  <c r="F249" i="16"/>
  <c r="F248" i="16"/>
  <c r="F245" i="16"/>
  <c r="F243" i="16"/>
  <c r="F240" i="16"/>
  <c r="F237" i="16"/>
  <c r="F236" i="16"/>
  <c r="F235" i="16"/>
  <c r="F232" i="16"/>
  <c r="F229" i="16"/>
  <c r="F227" i="16"/>
  <c r="F225" i="16"/>
  <c r="F223" i="16"/>
  <c r="F221" i="16"/>
  <c r="F218" i="16"/>
  <c r="F172" i="16"/>
  <c r="F171" i="16"/>
  <c r="F170" i="16"/>
  <c r="F169" i="16"/>
  <c r="F168" i="16"/>
  <c r="F167" i="16"/>
  <c r="F166" i="16"/>
  <c r="F163" i="16"/>
  <c r="F161" i="16"/>
  <c r="F160" i="16"/>
  <c r="F159" i="16"/>
  <c r="F158" i="16"/>
  <c r="F157" i="16"/>
  <c r="F156" i="16"/>
  <c r="F153" i="16"/>
  <c r="F151" i="16"/>
  <c r="F149" i="16"/>
  <c r="F147" i="16"/>
  <c r="F145" i="16"/>
  <c r="F143" i="16"/>
  <c r="F140" i="16"/>
  <c r="F116" i="16"/>
  <c r="F115" i="16"/>
  <c r="F112" i="16"/>
  <c r="F110" i="16"/>
  <c r="F108" i="16"/>
  <c r="F106" i="16"/>
  <c r="F103" i="16"/>
  <c r="F101" i="16"/>
  <c r="F98" i="16"/>
  <c r="F97" i="16"/>
  <c r="F96" i="16"/>
  <c r="F95" i="16"/>
  <c r="F92" i="16"/>
  <c r="F90" i="16"/>
  <c r="F88" i="16"/>
  <c r="F86" i="16"/>
  <c r="F84" i="16"/>
  <c r="F82" i="16"/>
  <c r="F79" i="16"/>
  <c r="F78" i="16"/>
  <c r="F75" i="16"/>
  <c r="F74" i="16"/>
  <c r="F73" i="16"/>
  <c r="F70" i="16"/>
  <c r="F69" i="16"/>
  <c r="F66" i="16"/>
  <c r="F65" i="16"/>
  <c r="F64" i="16"/>
  <c r="F63" i="16"/>
  <c r="F60" i="16"/>
  <c r="F59" i="16"/>
  <c r="F58" i="16"/>
  <c r="F57" i="16"/>
  <c r="F54" i="16"/>
  <c r="F53" i="16"/>
  <c r="F50" i="16"/>
  <c r="F49" i="16"/>
  <c r="F48" i="16"/>
  <c r="F47" i="16"/>
  <c r="F44" i="16"/>
  <c r="F41" i="16"/>
  <c r="F32" i="16"/>
  <c r="F30" i="16"/>
  <c r="F28" i="16"/>
  <c r="F20" i="16"/>
  <c r="F18" i="16"/>
  <c r="F16" i="16"/>
  <c r="F13" i="16"/>
  <c r="F11" i="16"/>
  <c r="H714" i="15"/>
  <c r="H712" i="15"/>
  <c r="H710" i="15"/>
  <c r="H708" i="15"/>
  <c r="H706" i="15"/>
  <c r="H704" i="15"/>
  <c r="H699" i="15"/>
  <c r="H693" i="15"/>
  <c r="H686" i="15"/>
  <c r="H684" i="15"/>
  <c r="H682" i="15"/>
  <c r="H680" i="15"/>
  <c r="H678" i="15"/>
  <c r="H676" i="15"/>
  <c r="H671" i="15"/>
  <c r="H669" i="15"/>
  <c r="H667" i="15"/>
  <c r="H665" i="15"/>
  <c r="H663" i="15"/>
  <c r="H661" i="15"/>
  <c r="H659" i="15"/>
  <c r="H654" i="15"/>
  <c r="H652" i="15"/>
  <c r="H650" i="15"/>
  <c r="G647" i="15" s="1"/>
  <c r="H647" i="15" s="1"/>
  <c r="H642" i="15"/>
  <c r="H640" i="15"/>
  <c r="G638" i="15" s="1"/>
  <c r="H638" i="15" s="1"/>
  <c r="H636" i="15"/>
  <c r="H634" i="15"/>
  <c r="G631" i="15" s="1"/>
  <c r="H631" i="15" s="1"/>
  <c r="H629" i="15"/>
  <c r="H627" i="15"/>
  <c r="H625" i="15"/>
  <c r="H623" i="15"/>
  <c r="H621" i="15"/>
  <c r="H619" i="15"/>
  <c r="H617" i="15"/>
  <c r="H607" i="15"/>
  <c r="H605" i="15"/>
  <c r="H600" i="15"/>
  <c r="H598" i="15"/>
  <c r="H596" i="15"/>
  <c r="H594" i="15"/>
  <c r="H592" i="15"/>
  <c r="H590" i="15"/>
  <c r="H588" i="15"/>
  <c r="G585" i="15" s="1"/>
  <c r="H585" i="15" s="1"/>
  <c r="H578" i="15"/>
  <c r="H576" i="15"/>
  <c r="G573" i="15" s="1"/>
  <c r="H573" i="15" s="1"/>
  <c r="H571" i="15"/>
  <c r="H569" i="15"/>
  <c r="H567" i="15"/>
  <c r="H565" i="15"/>
  <c r="H557" i="15"/>
  <c r="H555" i="15"/>
  <c r="H553" i="15"/>
  <c r="H551" i="15"/>
  <c r="H546" i="15"/>
  <c r="H544" i="15"/>
  <c r="H542" i="15"/>
  <c r="H540" i="15"/>
  <c r="H538" i="15"/>
  <c r="H536" i="15"/>
  <c r="H534" i="15"/>
  <c r="H532" i="15"/>
  <c r="H530" i="15"/>
  <c r="H520" i="15"/>
  <c r="G509" i="15" s="1"/>
  <c r="H509" i="15" s="1"/>
  <c r="H518" i="15"/>
  <c r="H516" i="15"/>
  <c r="H514" i="15"/>
  <c r="H512" i="15"/>
  <c r="H507" i="15"/>
  <c r="H505" i="15"/>
  <c r="H503" i="15"/>
  <c r="H495" i="15"/>
  <c r="H493" i="15"/>
  <c r="H491" i="15"/>
  <c r="H489" i="15"/>
  <c r="H487" i="15"/>
  <c r="H485" i="15"/>
  <c r="H483" i="15"/>
  <c r="H478" i="15"/>
  <c r="H476" i="15"/>
  <c r="G473" i="15" s="1"/>
  <c r="H473" i="15" s="1"/>
  <c r="H468" i="15"/>
  <c r="H466" i="15"/>
  <c r="H464" i="15"/>
  <c r="H462" i="15"/>
  <c r="G460" i="15" s="1"/>
  <c r="H460" i="15" s="1"/>
  <c r="H458" i="15"/>
  <c r="H456" i="15"/>
  <c r="H454" i="15"/>
  <c r="G451" i="15"/>
  <c r="H451" i="15" s="1"/>
  <c r="H449" i="15"/>
  <c r="H447" i="15"/>
  <c r="G442" i="15" s="1"/>
  <c r="H442" i="15" s="1"/>
  <c r="H445" i="15"/>
  <c r="H440" i="15"/>
  <c r="H438" i="15"/>
  <c r="H436" i="15"/>
  <c r="H434" i="15"/>
  <c r="H432" i="15"/>
  <c r="H430" i="15"/>
  <c r="H428" i="15"/>
  <c r="H426" i="15"/>
  <c r="H424" i="15"/>
  <c r="H422" i="15"/>
  <c r="H414" i="15"/>
  <c r="H412" i="15"/>
  <c r="H410" i="15"/>
  <c r="H408" i="15"/>
  <c r="H404" i="15"/>
  <c r="H402" i="15"/>
  <c r="H400" i="15"/>
  <c r="H395" i="15"/>
  <c r="H393" i="15"/>
  <c r="H391" i="15"/>
  <c r="H389" i="15"/>
  <c r="H387" i="15"/>
  <c r="H385" i="15"/>
  <c r="H383" i="15"/>
  <c r="H381" i="15"/>
  <c r="H376" i="15"/>
  <c r="H374" i="15"/>
  <c r="H372" i="15"/>
  <c r="H370" i="15"/>
  <c r="H368" i="15"/>
  <c r="H366" i="15"/>
  <c r="H364" i="15"/>
  <c r="H362" i="15"/>
  <c r="H360" i="15"/>
  <c r="H358" i="15"/>
  <c r="H350" i="15"/>
  <c r="H348" i="15"/>
  <c r="H346" i="15"/>
  <c r="H344" i="15"/>
  <c r="H342" i="15"/>
  <c r="H338" i="15"/>
  <c r="H336" i="15"/>
  <c r="H334" i="15"/>
  <c r="H332" i="15"/>
  <c r="H330" i="15"/>
  <c r="H328" i="15"/>
  <c r="H323" i="15"/>
  <c r="H321" i="15"/>
  <c r="H319" i="15"/>
  <c r="H317" i="15"/>
  <c r="H315" i="15"/>
  <c r="H313" i="15"/>
  <c r="H311" i="15"/>
  <c r="H309" i="15"/>
  <c r="H307" i="15"/>
  <c r="H302" i="15"/>
  <c r="H300" i="15"/>
  <c r="H298" i="15"/>
  <c r="H296" i="15"/>
  <c r="H294" i="15"/>
  <c r="H289" i="15"/>
  <c r="H287" i="15"/>
  <c r="H285" i="15"/>
  <c r="H283" i="15"/>
  <c r="H281" i="15"/>
  <c r="H279" i="15"/>
  <c r="H277" i="15"/>
  <c r="H275" i="15"/>
  <c r="H273" i="15"/>
  <c r="H271" i="15"/>
  <c r="H262" i="15"/>
  <c r="H260" i="15"/>
  <c r="H258" i="15"/>
  <c r="H256" i="15"/>
  <c r="H254" i="15"/>
  <c r="H252" i="15"/>
  <c r="H250" i="15"/>
  <c r="H248" i="15"/>
  <c r="H246" i="15"/>
  <c r="H244" i="15"/>
  <c r="H242" i="15"/>
  <c r="H240" i="15"/>
  <c r="H238" i="15"/>
  <c r="H236" i="15"/>
  <c r="H234" i="15"/>
  <c r="H232" i="15"/>
  <c r="H230" i="15"/>
  <c r="H228" i="15"/>
  <c r="H226" i="15"/>
  <c r="H224" i="15"/>
  <c r="H222" i="15"/>
  <c r="H220" i="15"/>
  <c r="H218" i="15"/>
  <c r="H216" i="15"/>
  <c r="H214" i="15"/>
  <c r="H212" i="15"/>
  <c r="H210" i="15"/>
  <c r="H208" i="15"/>
  <c r="H206" i="15"/>
  <c r="H204" i="15"/>
  <c r="H202" i="15"/>
  <c r="H200" i="15"/>
  <c r="H198" i="15"/>
  <c r="H196" i="15"/>
  <c r="H191" i="15"/>
  <c r="H183" i="15"/>
  <c r="H181" i="15"/>
  <c r="H177" i="15"/>
  <c r="H175" i="15"/>
  <c r="H173" i="15"/>
  <c r="H171" i="15"/>
  <c r="H169" i="15"/>
  <c r="H167" i="15"/>
  <c r="H165" i="15"/>
  <c r="H160" i="15"/>
  <c r="H158" i="15"/>
  <c r="H156" i="15"/>
  <c r="H154" i="15"/>
  <c r="H152" i="15"/>
  <c r="H143" i="15"/>
  <c r="H141" i="15"/>
  <c r="H139" i="15"/>
  <c r="H137" i="15"/>
  <c r="H135" i="15"/>
  <c r="H133" i="15"/>
  <c r="H131" i="15"/>
  <c r="H127" i="15"/>
  <c r="H125" i="15"/>
  <c r="H123" i="15"/>
  <c r="H121" i="15"/>
  <c r="H119" i="15"/>
  <c r="H117" i="15"/>
  <c r="H115" i="15"/>
  <c r="H113" i="15"/>
  <c r="H111" i="15"/>
  <c r="H106" i="15"/>
  <c r="H104" i="15"/>
  <c r="H102" i="15"/>
  <c r="H97" i="15"/>
  <c r="H95" i="15"/>
  <c r="H93" i="15"/>
  <c r="H91" i="15"/>
  <c r="H89" i="15"/>
  <c r="H87" i="15"/>
  <c r="H85" i="15"/>
  <c r="B68" i="15"/>
  <c r="A68" i="15"/>
  <c r="B66" i="15"/>
  <c r="A66" i="15"/>
  <c r="B64" i="15"/>
  <c r="A64" i="15"/>
  <c r="B62" i="15"/>
  <c r="A62" i="15"/>
  <c r="B60" i="15"/>
  <c r="A60" i="15"/>
  <c r="B58" i="15"/>
  <c r="A58" i="15"/>
  <c r="B56" i="15"/>
  <c r="A56" i="15"/>
  <c r="B54" i="15"/>
  <c r="A54" i="15"/>
  <c r="B52" i="15"/>
  <c r="A52" i="15"/>
  <c r="B50" i="15"/>
  <c r="A50" i="15"/>
  <c r="B48" i="15"/>
  <c r="A48" i="15"/>
  <c r="B46" i="15"/>
  <c r="A46" i="15"/>
  <c r="B44" i="15"/>
  <c r="A44" i="15"/>
  <c r="B42" i="15"/>
  <c r="A42" i="15"/>
  <c r="F177" i="2"/>
  <c r="G99" i="15" l="1"/>
  <c r="H99" i="15" s="1"/>
  <c r="G148" i="15"/>
  <c r="H148" i="15" s="1"/>
  <c r="G406" i="15"/>
  <c r="H406" i="15" s="1"/>
  <c r="G562" i="15"/>
  <c r="H562" i="15" s="1"/>
  <c r="G340" i="15"/>
  <c r="H340" i="15" s="1"/>
  <c r="G480" i="15"/>
  <c r="H480" i="15" s="1"/>
  <c r="G500" i="15"/>
  <c r="H500" i="15" s="1"/>
  <c r="G291" i="15"/>
  <c r="H291" i="15" s="1"/>
  <c r="G673" i="15"/>
  <c r="H673" i="15" s="1"/>
  <c r="H645" i="15" s="1"/>
  <c r="H66" i="15" s="1"/>
  <c r="F467" i="16"/>
  <c r="F486" i="16" s="1"/>
  <c r="F457" i="16"/>
  <c r="F485" i="16" s="1"/>
  <c r="F363" i="16"/>
  <c r="F484" i="16" s="1"/>
  <c r="F290" i="16"/>
  <c r="F483" i="16" s="1"/>
  <c r="F264" i="16"/>
  <c r="F482" i="16" s="1"/>
  <c r="F174" i="16"/>
  <c r="F480" i="16" s="1"/>
  <c r="F34" i="16"/>
  <c r="F479" i="16" s="1"/>
  <c r="G691" i="15"/>
  <c r="H691" i="15" s="1"/>
  <c r="H689" i="15" s="1"/>
  <c r="H68" i="15" s="1"/>
  <c r="G656" i="15"/>
  <c r="H656" i="15" s="1"/>
  <c r="G614" i="15"/>
  <c r="H614" i="15" s="1"/>
  <c r="H610" i="15" s="1"/>
  <c r="H64" i="15" s="1"/>
  <c r="G602" i="15"/>
  <c r="H602" i="15" s="1"/>
  <c r="H581" i="15" s="1"/>
  <c r="H62" i="15" s="1"/>
  <c r="H560" i="15"/>
  <c r="H60" i="15" s="1"/>
  <c r="G548" i="15"/>
  <c r="H548" i="15" s="1"/>
  <c r="G527" i="15"/>
  <c r="H527" i="15" s="1"/>
  <c r="H471" i="15"/>
  <c r="H54" i="15" s="1"/>
  <c r="G419" i="15"/>
  <c r="H419" i="15" s="1"/>
  <c r="H417" i="15" s="1"/>
  <c r="H52" i="15" s="1"/>
  <c r="G397" i="15"/>
  <c r="H397" i="15" s="1"/>
  <c r="G378" i="15"/>
  <c r="H378" i="15" s="1"/>
  <c r="G355" i="15"/>
  <c r="H355" i="15" s="1"/>
  <c r="G325" i="15"/>
  <c r="H325" i="15" s="1"/>
  <c r="G304" i="15"/>
  <c r="H304" i="15" s="1"/>
  <c r="G267" i="15"/>
  <c r="H267" i="15" s="1"/>
  <c r="G188" i="15"/>
  <c r="H188" i="15" s="1"/>
  <c r="H186" i="15" s="1"/>
  <c r="H46" i="15" s="1"/>
  <c r="G179" i="15"/>
  <c r="H179" i="15" s="1"/>
  <c r="G162" i="15"/>
  <c r="H162" i="15" s="1"/>
  <c r="G129" i="15"/>
  <c r="H129" i="15" s="1"/>
  <c r="G108" i="15"/>
  <c r="H108" i="15" s="1"/>
  <c r="G83" i="15"/>
  <c r="H83" i="15" s="1"/>
  <c r="H498" i="15"/>
  <c r="H56" i="15" s="1"/>
  <c r="F189" i="11"/>
  <c r="F190" i="11"/>
  <c r="F188" i="11"/>
  <c r="F487" i="16" l="1"/>
  <c r="C13" i="7" s="1"/>
  <c r="H523" i="15"/>
  <c r="H58" i="15" s="1"/>
  <c r="H353" i="15"/>
  <c r="H50" i="15" s="1"/>
  <c r="H265" i="15"/>
  <c r="H48" i="15" s="1"/>
  <c r="H146" i="15"/>
  <c r="H44" i="15" s="1"/>
  <c r="H79" i="15"/>
  <c r="H42" i="15" s="1"/>
  <c r="F236" i="3"/>
  <c r="F142" i="3"/>
  <c r="H70" i="15" l="1"/>
  <c r="C12" i="7" s="1"/>
  <c r="F221" i="3"/>
  <c r="F235" i="3"/>
  <c r="H72" i="15" l="1"/>
  <c r="H74" i="15" s="1"/>
  <c r="F166" i="2"/>
  <c r="F173" i="2"/>
  <c r="F169" i="2"/>
  <c r="F328" i="3"/>
  <c r="F304" i="3"/>
  <c r="F322" i="3"/>
  <c r="F327" i="3"/>
  <c r="F326" i="3"/>
  <c r="F325" i="3"/>
  <c r="F323" i="3"/>
  <c r="F320" i="3"/>
  <c r="F319" i="3"/>
  <c r="F75" i="3"/>
  <c r="F71" i="3"/>
  <c r="F220" i="3"/>
  <c r="F219" i="3"/>
  <c r="F165" i="3"/>
  <c r="F162" i="3"/>
  <c r="F113" i="3"/>
  <c r="F109" i="3"/>
  <c r="F105" i="3"/>
  <c r="F102" i="3"/>
  <c r="F179" i="2" l="1"/>
  <c r="F310" i="3"/>
  <c r="F313" i="3"/>
  <c r="F307" i="3"/>
  <c r="F38" i="11" l="1"/>
  <c r="F197" i="2" l="1"/>
  <c r="G197" i="2" s="1"/>
  <c r="F11" i="12" l="1"/>
  <c r="F19" i="2"/>
  <c r="F79" i="2"/>
  <c r="F15" i="14" l="1"/>
  <c r="F321" i="3"/>
  <c r="B211" i="2"/>
  <c r="F125" i="2"/>
  <c r="F9" i="14"/>
  <c r="F35" i="14" l="1"/>
  <c r="F33" i="14"/>
  <c r="F11" i="14"/>
  <c r="F31" i="14" l="1"/>
  <c r="F25" i="14" l="1"/>
  <c r="F24" i="14"/>
  <c r="F21" i="14"/>
  <c r="F20" i="14"/>
  <c r="B39" i="14" l="1"/>
  <c r="A39" i="14"/>
  <c r="F29" i="14"/>
  <c r="F27" i="14"/>
  <c r="F18" i="14"/>
  <c r="F17" i="14"/>
  <c r="F14" i="14"/>
  <c r="G36" i="14" l="1"/>
  <c r="F37" i="14" s="1"/>
  <c r="F39" i="14" s="1"/>
  <c r="C8" i="7" s="1"/>
  <c r="F213" i="11"/>
  <c r="F211" i="11"/>
  <c r="F294" i="3"/>
  <c r="F221" i="11"/>
  <c r="F223" i="11"/>
  <c r="F242" i="11"/>
  <c r="F231" i="11" l="1"/>
  <c r="F229" i="11"/>
  <c r="F197" i="11"/>
  <c r="F208" i="11" l="1"/>
  <c r="F206" i="11"/>
  <c r="F204" i="11"/>
  <c r="F202" i="11"/>
  <c r="F200" i="11"/>
  <c r="F195" i="11"/>
  <c r="F193" i="11"/>
  <c r="F238" i="11" l="1"/>
  <c r="F236" i="11"/>
  <c r="F233" i="11"/>
  <c r="F227" i="11"/>
  <c r="F225" i="11"/>
  <c r="F39" i="12" l="1"/>
  <c r="F35" i="12"/>
  <c r="F34" i="12"/>
  <c r="F33" i="12"/>
  <c r="F32" i="12"/>
  <c r="F31" i="12"/>
  <c r="F29" i="12"/>
  <c r="F26" i="12"/>
  <c r="F25" i="12"/>
  <c r="F22" i="12"/>
  <c r="F19" i="12"/>
  <c r="F17" i="12"/>
  <c r="F15" i="12"/>
  <c r="F13" i="12"/>
  <c r="F102" i="2" l="1"/>
  <c r="F100" i="2"/>
  <c r="F44" i="2"/>
  <c r="F32" i="2"/>
  <c r="F34" i="2"/>
  <c r="F76" i="2"/>
  <c r="F73" i="11"/>
  <c r="F72" i="11"/>
  <c r="B89" i="3"/>
  <c r="F125" i="11"/>
  <c r="B140" i="11"/>
  <c r="A140" i="11"/>
  <c r="F138" i="11"/>
  <c r="F135" i="11"/>
  <c r="F132" i="11"/>
  <c r="F129" i="11"/>
  <c r="F127" i="11"/>
  <c r="F123" i="11"/>
  <c r="F140" i="11" s="1"/>
  <c r="B243" i="11" l="1"/>
  <c r="F254" i="11" l="1"/>
  <c r="F124" i="3" l="1"/>
  <c r="F32" i="11" l="1"/>
  <c r="F183" i="11"/>
  <c r="F182" i="11"/>
  <c r="F178" i="11"/>
  <c r="F179" i="11"/>
  <c r="F177" i="11"/>
  <c r="F152" i="11"/>
  <c r="F217" i="11"/>
  <c r="F215" i="11"/>
  <c r="F174" i="11"/>
  <c r="F171" i="11"/>
  <c r="F169" i="11"/>
  <c r="F167" i="11"/>
  <c r="F165" i="11"/>
  <c r="F163" i="11"/>
  <c r="F161" i="11"/>
  <c r="F159" i="11"/>
  <c r="F157" i="11"/>
  <c r="F154" i="11"/>
  <c r="F150" i="11"/>
  <c r="F148" i="11"/>
  <c r="F146" i="11"/>
  <c r="F144" i="11"/>
  <c r="F243" i="11" l="1"/>
  <c r="F255" i="11" s="1"/>
  <c r="F25" i="11" l="1"/>
  <c r="F28" i="2"/>
  <c r="F22" i="3" l="1"/>
  <c r="F234" i="3" l="1"/>
  <c r="F233" i="3"/>
  <c r="F128" i="3"/>
  <c r="F129" i="3" s="1"/>
  <c r="F138" i="2" l="1"/>
  <c r="F136" i="2"/>
  <c r="F134" i="2"/>
  <c r="F130" i="2"/>
  <c r="F139" i="3"/>
  <c r="F187" i="2"/>
  <c r="F185" i="2"/>
  <c r="F157" i="2"/>
  <c r="F74" i="2"/>
  <c r="F70" i="2"/>
  <c r="F172" i="3"/>
  <c r="F171" i="3"/>
  <c r="F112" i="2" l="1"/>
  <c r="F106" i="2"/>
  <c r="F230" i="3"/>
  <c r="F227" i="3"/>
  <c r="F137" i="3" l="1"/>
  <c r="F316" i="3"/>
  <c r="F190" i="3" l="1"/>
  <c r="F186" i="3"/>
  <c r="F213" i="3"/>
  <c r="F184" i="3" l="1"/>
  <c r="F180" i="3"/>
  <c r="F224" i="3" l="1"/>
  <c r="F210" i="3"/>
  <c r="F207" i="3"/>
  <c r="F204" i="3"/>
  <c r="F201" i="3"/>
  <c r="B362" i="3"/>
  <c r="F54" i="2"/>
  <c r="F216" i="3"/>
  <c r="F198" i="3"/>
  <c r="F195" i="3"/>
  <c r="F238" i="3" s="1"/>
  <c r="F367" i="3" s="1"/>
  <c r="F83" i="3" l="1"/>
  <c r="F84" i="3"/>
  <c r="F80" i="3"/>
  <c r="F128" i="2" l="1"/>
  <c r="F132" i="2"/>
  <c r="F98" i="2"/>
  <c r="F167" i="3"/>
  <c r="F72" i="2"/>
  <c r="F66" i="2"/>
  <c r="F58" i="2"/>
  <c r="F56" i="2"/>
  <c r="F48" i="2"/>
  <c r="F124" i="2"/>
  <c r="F52" i="2"/>
  <c r="F50" i="2"/>
  <c r="B364" i="3"/>
  <c r="B129" i="3"/>
  <c r="F156" i="3"/>
  <c r="F62" i="3"/>
  <c r="F64" i="3"/>
  <c r="F74" i="3"/>
  <c r="F73" i="3"/>
  <c r="F72" i="3"/>
  <c r="F110" i="3"/>
  <c r="F99" i="3"/>
  <c r="F175" i="2"/>
  <c r="F149" i="2"/>
  <c r="F147" i="2"/>
  <c r="F145" i="2"/>
  <c r="F143" i="2"/>
  <c r="F141" i="2"/>
  <c r="F104" i="2"/>
  <c r="F94" i="2"/>
  <c r="F92" i="2"/>
  <c r="F60" i="2"/>
  <c r="F42" i="2"/>
  <c r="F40" i="2"/>
  <c r="F15" i="2" l="1"/>
  <c r="F170" i="2" l="1"/>
  <c r="F165" i="2"/>
  <c r="F164" i="2"/>
  <c r="F121" i="2" l="1"/>
  <c r="F120" i="2"/>
  <c r="F119" i="2"/>
  <c r="F116" i="2"/>
  <c r="F115" i="2"/>
  <c r="F96" i="2"/>
  <c r="B257" i="11" l="1"/>
  <c r="A257" i="11"/>
  <c r="B120" i="11"/>
  <c r="A120" i="11"/>
  <c r="F118" i="11"/>
  <c r="F116" i="11"/>
  <c r="F113" i="11"/>
  <c r="F111" i="11"/>
  <c r="F108" i="11"/>
  <c r="F105" i="11"/>
  <c r="F102" i="11"/>
  <c r="B95" i="11"/>
  <c r="B252" i="11" s="1"/>
  <c r="A95" i="11"/>
  <c r="A252" i="11" s="1"/>
  <c r="F93" i="11"/>
  <c r="F90" i="11"/>
  <c r="F87" i="11"/>
  <c r="F84" i="11"/>
  <c r="F81" i="11"/>
  <c r="F79" i="11"/>
  <c r="F76" i="11"/>
  <c r="F69" i="11"/>
  <c r="F67" i="11"/>
  <c r="F64" i="11"/>
  <c r="B57" i="11"/>
  <c r="B251" i="11" s="1"/>
  <c r="A57" i="11"/>
  <c r="A251" i="11" s="1"/>
  <c r="F55" i="11"/>
  <c r="F52" i="11"/>
  <c r="F49" i="11"/>
  <c r="F46" i="11"/>
  <c r="F43" i="11"/>
  <c r="F40" i="11"/>
  <c r="F35" i="11"/>
  <c r="F30" i="11"/>
  <c r="F27" i="11"/>
  <c r="F26" i="11"/>
  <c r="F24" i="11"/>
  <c r="F21" i="11"/>
  <c r="F18" i="11"/>
  <c r="F15" i="11"/>
  <c r="F12" i="11"/>
  <c r="F120" i="11" l="1"/>
  <c r="F253" i="11" s="1"/>
  <c r="F95" i="11"/>
  <c r="F252" i="11" s="1"/>
  <c r="F57" i="11"/>
  <c r="F251" i="11" s="1"/>
  <c r="F257" i="11" l="1"/>
  <c r="C11" i="7" s="1"/>
  <c r="F108" i="2"/>
  <c r="F110" i="2"/>
  <c r="F85" i="2" l="1"/>
  <c r="F84" i="2"/>
  <c r="F68" i="2"/>
  <c r="F135" i="3" l="1"/>
  <c r="H144" i="3" l="1"/>
  <c r="F144" i="3"/>
  <c r="B144" i="3"/>
  <c r="B365" i="3" s="1"/>
  <c r="F365" i="3" l="1"/>
  <c r="F62" i="2" l="1"/>
  <c r="B114" i="3"/>
  <c r="B363" i="3" s="1"/>
  <c r="F20" i="3"/>
  <c r="F18" i="3"/>
  <c r="F68" i="3" l="1"/>
  <c r="F60" i="3"/>
  <c r="B370" i="3"/>
  <c r="B369" i="3"/>
  <c r="B368" i="3"/>
  <c r="B367" i="3"/>
  <c r="B366" i="3"/>
  <c r="B352" i="3"/>
  <c r="F350" i="3"/>
  <c r="F284" i="3"/>
  <c r="F275" i="3"/>
  <c r="F247" i="3"/>
  <c r="F245" i="3"/>
  <c r="B177" i="3"/>
  <c r="F159" i="3"/>
  <c r="F112" i="3"/>
  <c r="F111" i="3"/>
  <c r="F96" i="3"/>
  <c r="F93" i="3"/>
  <c r="F199" i="2"/>
  <c r="F195" i="2"/>
  <c r="F189" i="2"/>
  <c r="F183" i="2"/>
  <c r="F181" i="2"/>
  <c r="F193" i="2"/>
  <c r="F172" i="2"/>
  <c r="F352" i="3" l="1"/>
  <c r="F369" i="3" s="1"/>
  <c r="H177" i="3"/>
  <c r="F177" i="3"/>
  <c r="F89" i="3"/>
  <c r="F114" i="3"/>
  <c r="F248" i="3"/>
  <c r="F368" i="3" s="1"/>
  <c r="F17" i="2"/>
  <c r="F363" i="3" l="1"/>
  <c r="F362" i="3"/>
  <c r="F366" i="3"/>
  <c r="F171" i="2" l="1"/>
  <c r="F159" i="2" l="1"/>
  <c r="F46" i="2"/>
  <c r="F25" i="2"/>
  <c r="B38" i="3" l="1"/>
  <c r="B361" i="3" l="1"/>
  <c r="F31" i="3"/>
  <c r="F12" i="3" l="1"/>
  <c r="F155" i="2" l="1"/>
  <c r="F127" i="2"/>
  <c r="F139" i="2" s="1"/>
  <c r="F64" i="2"/>
  <c r="F87" i="2" s="1"/>
  <c r="F23" i="2"/>
  <c r="F37" i="3" l="1"/>
  <c r="F35" i="3"/>
  <c r="F33" i="3"/>
  <c r="F30" i="3"/>
  <c r="F28" i="3"/>
  <c r="F26" i="3"/>
  <c r="F24" i="3"/>
  <c r="F16" i="3" l="1"/>
  <c r="F14" i="3" l="1"/>
  <c r="F38" i="3" s="1"/>
  <c r="F361" i="3" l="1"/>
  <c r="B209" i="2"/>
  <c r="B208" i="2"/>
  <c r="B207" i="2"/>
  <c r="B201" i="2" l="1"/>
  <c r="F153" i="2" l="1"/>
  <c r="F151" i="2"/>
  <c r="F201" i="2" l="1"/>
  <c r="B139" i="2"/>
  <c r="B87" i="2"/>
  <c r="F208" i="2" l="1"/>
  <c r="B36" i="2" l="1"/>
  <c r="B206" i="2" l="1"/>
  <c r="F30" i="2"/>
  <c r="F21" i="2" l="1"/>
  <c r="F13" i="2"/>
  <c r="F11" i="2" l="1"/>
  <c r="F36" i="2" s="1"/>
  <c r="F206" i="2" l="1"/>
  <c r="F207" i="2"/>
  <c r="F209" i="2"/>
  <c r="F211" i="2" l="1"/>
  <c r="C9" i="7"/>
  <c r="F37" i="12" l="1"/>
  <c r="F364" i="3"/>
  <c r="F370" i="3" s="1"/>
  <c r="F41" i="12" l="1"/>
  <c r="C14" i="7" s="1"/>
  <c r="C10" i="7"/>
  <c r="D14" i="7" l="1"/>
  <c r="C15" i="7" s="1"/>
  <c r="C16" i="7" l="1"/>
  <c r="C17" i="7" s="1"/>
  <c r="C18" i="7" l="1"/>
</calcChain>
</file>

<file path=xl/sharedStrings.xml><?xml version="1.0" encoding="utf-8"?>
<sst xmlns="http://schemas.openxmlformats.org/spreadsheetml/2006/main" count="2808" uniqueCount="1713">
  <si>
    <t xml:space="preserve"> </t>
  </si>
  <si>
    <t>Enota</t>
  </si>
  <si>
    <t>Količina</t>
  </si>
  <si>
    <t xml:space="preserve">Cena v € </t>
  </si>
  <si>
    <t xml:space="preserve">Znesek v € brez DDV </t>
  </si>
  <si>
    <t>kg</t>
  </si>
  <si>
    <t>REKAPITULACIJA</t>
  </si>
  <si>
    <t>1.</t>
  </si>
  <si>
    <t>m1</t>
  </si>
  <si>
    <t>m3</t>
  </si>
  <si>
    <t>m2</t>
  </si>
  <si>
    <t>kom</t>
  </si>
  <si>
    <t>GRADBENA DELA</t>
  </si>
  <si>
    <t>BETONSKA DELA</t>
  </si>
  <si>
    <t>1.5</t>
  </si>
  <si>
    <t>1.4.3</t>
  </si>
  <si>
    <t>2.</t>
  </si>
  <si>
    <t>OBRTNIŠKA DELA</t>
  </si>
  <si>
    <t>2.1</t>
  </si>
  <si>
    <t>2.1.1</t>
  </si>
  <si>
    <t>2.1.2</t>
  </si>
  <si>
    <t>2.1.3</t>
  </si>
  <si>
    <t>2.2</t>
  </si>
  <si>
    <t>ZEMELJSKA DELA</t>
  </si>
  <si>
    <t>1.1</t>
  </si>
  <si>
    <t>1.1.3</t>
  </si>
  <si>
    <t>št. postavke</t>
  </si>
  <si>
    <t>opis</t>
  </si>
  <si>
    <t>1.2</t>
  </si>
  <si>
    <t>1.3</t>
  </si>
  <si>
    <t>1.4</t>
  </si>
  <si>
    <t>TESARSKA DELA</t>
  </si>
  <si>
    <t>ZIDARSKA DELA</t>
  </si>
  <si>
    <t>1.2.1</t>
  </si>
  <si>
    <t>INVESTITOR:</t>
  </si>
  <si>
    <t>2.1.4</t>
  </si>
  <si>
    <t>2.1.9</t>
  </si>
  <si>
    <t>LESENA STREŠNA KONSTRUKCIJA IN KROVSKO-KLEPARSKA DELA</t>
  </si>
  <si>
    <t>2.1.5</t>
  </si>
  <si>
    <t>2.1.6</t>
  </si>
  <si>
    <t>2.1.7</t>
  </si>
  <si>
    <t>2.1.8</t>
  </si>
  <si>
    <t>2.1.10</t>
  </si>
  <si>
    <t>2.1.11</t>
  </si>
  <si>
    <t>1.4.5</t>
  </si>
  <si>
    <t>1.2.5</t>
  </si>
  <si>
    <t>1.2.4</t>
  </si>
  <si>
    <t>Naprava in montaža okroglih odtočnih cevi fi 10 cm iz pocinkane barvane pločevine  debeline 0.6 mm, komplet z vsem pritrdilnim, veznim in sidrnim ter z vsemi pomožnimi deli in prenosi. Pločevina v barvi kritine.</t>
  </si>
  <si>
    <t>Splošno: Vsa obrtniška dela se morajo izvajati po veljavnih tehničnih predpisih, normativih, standardih in zakonodajo. Vgrajeni materiali morajo ustrezati določilom veljavnih standardov in predpisov  s tega področja, ter morajo imeti izjavo o lasnostih, oziroma v skladu s zakonom o gradbenih proizvodih. V enoto cene je potrebno zajeti uporabo delovnih odrov, prevoz na gradbišče, ter vertikalni in horizontalni transport na gradbišču in eventuelno uporabo avtodvigala na gradbišču.</t>
  </si>
  <si>
    <t>Dobava in montaža točkovnih snegolovov iz pocinkane barvane pločevine debeline 0.6 mm, komplet z vsem pritrdilnim in veznim materialom ter z vsemi pomožnimi deli, prenosi in prevozi, snegolovi barve kritine, v skladu z navodili proizvajalca.</t>
  </si>
  <si>
    <t>Naprava in montaža zbirnega kotlička iz pocinkane barvane pločevine  debeline 0.6 mm za cevi fi 10 cm, komplet z vsem pritrdilnim, veznim in sidrnim materialom, pomožnimi deli in prenosi. Pločevina v barvi kritine.</t>
  </si>
  <si>
    <t>3.</t>
  </si>
  <si>
    <t xml:space="preserve">Dobava in polaganje politlaka 300g na izravnano podlago pod nasutje med nastavke temeljev in zasipom ob objektu, komplet z vsemi pomožnimi deli, prenosi in prevozi. </t>
  </si>
  <si>
    <t xml:space="preserve"> - srednje komplicirana armatura </t>
  </si>
  <si>
    <t>1.3.1</t>
  </si>
  <si>
    <t>1.3.2</t>
  </si>
  <si>
    <t>1.3.4</t>
  </si>
  <si>
    <t>1.3.5</t>
  </si>
  <si>
    <t>1.3.6</t>
  </si>
  <si>
    <t>Naprava in montaža odkapne pločevine pod paropropustno folijo r.š. 25 cm iz pocinkane barvane pločevine  debeline 0.6 mm komplet z vsem pritrdilnim in veznim materialom ter z vsemi pomožnimi deli in prenosi. Pločevina v barvi kritine.</t>
  </si>
  <si>
    <t>1.2.7</t>
  </si>
  <si>
    <t>RUŠITVENA DELA</t>
  </si>
  <si>
    <t>1.5.6</t>
  </si>
  <si>
    <t>1.5.9</t>
  </si>
  <si>
    <t>1.5.10</t>
  </si>
  <si>
    <t xml:space="preserve">Dobava in vgradnja opečnih zidakov 15 cm,    komplet z vsemi pomožnimi deli, prenosi in prevozi po gradbišču.  Kot npr. Go max 15 PU - Goriške opekarne,    komplet z vsemi pomožnimi deli, prenosi in prevozi po gradbišču.          </t>
  </si>
  <si>
    <t xml:space="preserve">Dobava in vgradnja opečnih prednapetih preklad širine   14 cm, komplet s potrebnim podpiranjem, vsemi pomožnimi deli, prenosi in prevozi.                                  </t>
  </si>
  <si>
    <t>L=1,25 m</t>
  </si>
  <si>
    <t>1.6</t>
  </si>
  <si>
    <t>1.1.1</t>
  </si>
  <si>
    <t>1.1.2</t>
  </si>
  <si>
    <t>1.2.8</t>
  </si>
  <si>
    <t>Naprava in montaža okroglih kolen fi 10 cm iz pocinkane barvane pločevine  debeline 0.6 mm, komplet z vsem pritrdilnim, veznim in sidrnim , ter z vsemi pomožnimi deli in prenosi. Pločevina v barvi kritine.</t>
  </si>
  <si>
    <t>1.4.7</t>
  </si>
  <si>
    <t>Končno čiščenje objekta po končanju del, komplet z vsemi pomožnimi deli in prenosi.</t>
  </si>
  <si>
    <t>1.5.15</t>
  </si>
  <si>
    <t>1.5.16</t>
  </si>
  <si>
    <t>1.5.17</t>
  </si>
  <si>
    <t>Opomba: Vse elemente stavbnega pohištva je potrebno preveriti na samem objektu! Vgradnja stavbnega pohištva mora biti po RAL sistemu.</t>
  </si>
  <si>
    <t>ALU DELA</t>
  </si>
  <si>
    <t>2.2.1</t>
  </si>
  <si>
    <t xml:space="preserve">Z vsem pritrdilnim in veznim materialom, ter pomožnimi deli, prenosi in prevozi.         </t>
  </si>
  <si>
    <t>2.2.2</t>
  </si>
  <si>
    <t xml:space="preserve">Dobava in vgraditev zunanjih okenskih polic iz Alu barvane pločevine debeline 2 mm, širine 20 cm, komplet z bočnimi zaljučki ob fasadi, z vsem pritrdilnim in veznim materialom ter vsemi pomožnimi deli, prenosi in prevozi. </t>
  </si>
  <si>
    <t>2.3</t>
  </si>
  <si>
    <t>2.3.1</t>
  </si>
  <si>
    <t>2.4</t>
  </si>
  <si>
    <t>MIZARSKA DELA</t>
  </si>
  <si>
    <t>2.5</t>
  </si>
  <si>
    <t>KERAMIČARSKA IN TLAKARSKA DELA</t>
  </si>
  <si>
    <t xml:space="preserve">Opomba:V enotno cene je potrebno zajeti delovne odre in vkalkulirati 5% keramike za razreza.   </t>
  </si>
  <si>
    <t>2.5.1</t>
  </si>
  <si>
    <t>2.6</t>
  </si>
  <si>
    <t>SLIKOPLESKARSKA DELA</t>
  </si>
  <si>
    <t>2.6.1</t>
  </si>
  <si>
    <t xml:space="preserve">Dobava in naprava 2x opleska ometa sten z disperzivno notranjo zidno belo barvo, komplet s čiščenjem podlage, s premazom z akril emulzijo, 2x kitanjem in brušenjem površin, ter z vsemi pomožnimi deli, prenosi in prevozi      </t>
  </si>
  <si>
    <t>2.6.2</t>
  </si>
  <si>
    <t>2.7</t>
  </si>
  <si>
    <t>FASADERSKA DELA</t>
  </si>
  <si>
    <t>Kompletna izdelava fasadnega sistema sten na zunanji strani objekta, predhodno pregledati podlago in dela izvesti po detajlih proizvajalca, komplet s:</t>
  </si>
  <si>
    <t>- predhodnim pregledom podlage,</t>
  </si>
  <si>
    <t>- dobavo in vgradnjo ALU zaključnega "cokl" profila širine 16 cm, ki ustreza debelini fasadne plošče,</t>
  </si>
  <si>
    <t>- dobavo in vgradnjo PVC vogalnikov z mrežico,</t>
  </si>
  <si>
    <t xml:space="preserve">- dobavo in vgradnjo steklena mreža, lepljena na stiropor, </t>
  </si>
  <si>
    <t xml:space="preserve">- dobavo in vgradnjo izravnalnega sloja, </t>
  </si>
  <si>
    <t>- dobavo in vgradnjo osnovnega premaza z emulzijo,</t>
  </si>
  <si>
    <t>- vsemi pomožnimi deli, prenosi in prevozi.</t>
  </si>
  <si>
    <t xml:space="preserve">- dobavo in vgradnjo steklene mreže, lepljene na stiropor, </t>
  </si>
  <si>
    <t>2.2.3</t>
  </si>
  <si>
    <t>2.2.4</t>
  </si>
  <si>
    <t>2.2.5</t>
  </si>
  <si>
    <t>2.3.2</t>
  </si>
  <si>
    <t>Številka postavke</t>
  </si>
  <si>
    <t>Opis</t>
  </si>
  <si>
    <t xml:space="preserve">Cena na enoto v € </t>
  </si>
  <si>
    <t>ZUNANJA UREDITEV</t>
  </si>
  <si>
    <t>3.1</t>
  </si>
  <si>
    <t>3.1.3</t>
  </si>
  <si>
    <t>Enostransko rezanje kritine, komplet z vsemi pomožnimi deli, prenosi in prevozi.</t>
  </si>
  <si>
    <t>Dobava in pokrivanje slemen s slemenjaki iz engobiranih slemenjakov, komplet z vsem pritrdilnim in veznim materialom ter z vsemi pomožnimi deli, prenosi in prevozi (z začetnim slemenjakom, objemkami, z prezračevalnim trakom, ščetko, z izvedbo tesnenja v delih preboja na streho), v skladu z navodili proizvajalca.</t>
  </si>
  <si>
    <t>2.1.12</t>
  </si>
  <si>
    <t>2.1.13</t>
  </si>
  <si>
    <t>2.1.14</t>
  </si>
  <si>
    <t>PVC DELA</t>
  </si>
  <si>
    <t>2.7.1</t>
  </si>
  <si>
    <t>2.7.2</t>
  </si>
  <si>
    <t>2.7.3</t>
  </si>
  <si>
    <t>2.8</t>
  </si>
  <si>
    <t>Izdelava estriha v pritličju, komplet z dobavo in vgrajevanjem mikroarmiranega betonskega estriha debeline 6 cm, dobavo in vgrajevanjem PVC folije, vgradnjo sistemskih plošč deb. 3,7 cm, dobavo in vgrajevanjem toplotne izolacije (EPS 100 kg/m3) debeline 8 cm, ter vsemi pomožnimi deli, prenosi in prevozi.</t>
  </si>
  <si>
    <t>KLJUČAVNIČARSKA DELA</t>
  </si>
  <si>
    <t>kpl</t>
  </si>
  <si>
    <t>MAVČNA DELA</t>
  </si>
  <si>
    <t>Opomba: v mavčnih stenah so vogali zaščiteni s tipskimi pocinkanimi pločevinastimi vogalniki sistema proizvajalca predelnih mavčnih sten. Pri postavkah montažnih pregradnih sten iz mavčnih plošč se upoštevajo vsi stiki, lomi, kaskade, preboji, izrezi in zaključki.</t>
  </si>
  <si>
    <t>2.7.4</t>
  </si>
  <si>
    <t>2.8.1</t>
  </si>
  <si>
    <t>2.8.2</t>
  </si>
  <si>
    <t>2.9</t>
  </si>
  <si>
    <t>2.9.1</t>
  </si>
  <si>
    <t>2.9.2</t>
  </si>
  <si>
    <t>2.9.3</t>
  </si>
  <si>
    <t>2.10</t>
  </si>
  <si>
    <t>1.3.7</t>
  </si>
  <si>
    <t>1.3.8</t>
  </si>
  <si>
    <t>Dobava, vezanje, krivljenje in polaganje srednje komplicirane armatura S500 (SIST EN 10080:2005), komplet z vsemi pomožnimi deli, prenosi in prevozi.</t>
  </si>
  <si>
    <t xml:space="preserve"> - prerez do 12 mm</t>
  </si>
  <si>
    <t xml:space="preserve"> - mreže</t>
  </si>
  <si>
    <t xml:space="preserve"> - prerez fi 14, 16, 18 </t>
  </si>
  <si>
    <t>-čela stopnic</t>
  </si>
  <si>
    <t>-stransko zapiranje ramen</t>
  </si>
  <si>
    <t xml:space="preserve">Opomba:  V enotno cene je potrebno zajeti delovne odre in    barvanje vseh kovinskih profilov oz. elementov         1x osnovni premaz in 1x lak premaz brez leska   (npr. tesarol barva).                                                                                                                                                                  </t>
  </si>
  <si>
    <t>Meteorna kanalizacija</t>
  </si>
  <si>
    <t>3.1.1</t>
  </si>
  <si>
    <t xml:space="preserve">Izvedba zakoličbe predvidene meteorne kanalizacije, varovanje zakoličbe, postavitev prečnih profilov, komplet z vsemi pomožnimi deli, prenosi in prevozi. </t>
  </si>
  <si>
    <t>- meteorna kanalizacija</t>
  </si>
  <si>
    <t>3.1.2</t>
  </si>
  <si>
    <t>Planiranje dna izkopa s pripravo posteljice TIP 1          (SIST EN 1610) za položitev cevi, komplet z vsemi pomožnimi deli, prenosi in prevozi.</t>
  </si>
  <si>
    <t>3.1.4</t>
  </si>
  <si>
    <t>Dobava in vgrajevanje frakcije (4 - 8) za posteljico debeline 10 cm in okrog cevi, komplet z vsemi pomožnimi deli, prenosi in prevozi.</t>
  </si>
  <si>
    <t>3.1.5</t>
  </si>
  <si>
    <t>- meteorna kanalizacija cev DN 110 ;</t>
  </si>
  <si>
    <t>- meteorna kanalizacija cev DN 160 ;</t>
  </si>
  <si>
    <t>- meteorna kanalizacija cev DN 200 ;</t>
  </si>
  <si>
    <t>3.1.6</t>
  </si>
  <si>
    <t xml:space="preserve">- meteorna kanalizacija </t>
  </si>
  <si>
    <t>3.1.8</t>
  </si>
  <si>
    <t>3.1.9</t>
  </si>
  <si>
    <t xml:space="preserve">Preskus tesnosti vseh jaškov vključno s priključki po SIST EN1610 z zrakom - preskus po metodi LC 100 mbar nadtlaka, talna voda od 1,5 m naprej. Preskus tesnosti mora izvesti akreditiran (registriran,usposobljen in od izvajalca neodvisen) preskusni laboratorij. Izvajalec preskusov mora poročilu priložiti veljavno akreditacijsko listino (potrdilo o usposobljenosti laboratorija) ter veljavno dokazilo o umerjenosti merilnih instrumentov (kalibracijski certifikat). </t>
  </si>
  <si>
    <t xml:space="preserve">- meteorna kanalizacija - preskus tesnosti jaškov </t>
  </si>
  <si>
    <t>3.1.10</t>
  </si>
  <si>
    <t xml:space="preserve">Preskus tesnosti cevovoda po cevnih odsekih od jaška do jaška vključno z vsemi priključki po SIST EN1610 z zrakom - preskus po metodi LC 100 mbar nadtlaka, talna voda od 1,5 m naprej. Preskus tesnosti mora izvesti akreditiran (registriran,usposobljen in od izvajalca neodvisen) preskusni laboratorij. Izvajalec preskusov mora poročilu priložiti veljavno akreditacijsko listino (potrdilo o usposobljenosti laboratorija) ter veljavno dokazilo o umerjenosti merilnih instrumentov (kalibracijski certifikat). </t>
  </si>
  <si>
    <t>- meteorna kanalizacija - preskus tesnosti cevi</t>
  </si>
  <si>
    <t>3.1.11</t>
  </si>
  <si>
    <t>Zasip kanalskega rova po položitvi cevi z materialom od izkopa s komprimiranjem po plasteh 20 cm do zbitosti 80 Mpa, komplet z vsemi pomožnimi deli, prenosi in prevozi.</t>
  </si>
  <si>
    <t>3.1.12</t>
  </si>
  <si>
    <t xml:space="preserve">Naprava geodetskega posnetka položene kanalizacije    </t>
  </si>
  <si>
    <t>3.2</t>
  </si>
  <si>
    <t>Fekalna kanalizacija</t>
  </si>
  <si>
    <t>3.2.1</t>
  </si>
  <si>
    <t xml:space="preserve">Izvedba zakoličbe predvidene fekalne kanalizacije, varovanje zakoličbe, postavitev prečnih profilov, komplet z vsemi pomožnimi deli, prenosi in prevozi. </t>
  </si>
  <si>
    <t>- fekalna kanalizacija</t>
  </si>
  <si>
    <t>3.2.2</t>
  </si>
  <si>
    <t>3.2.3</t>
  </si>
  <si>
    <t>3.2.4</t>
  </si>
  <si>
    <t>3.2.5</t>
  </si>
  <si>
    <t>3.2.6</t>
  </si>
  <si>
    <t>3.2.7</t>
  </si>
  <si>
    <t>3.2.8</t>
  </si>
  <si>
    <t xml:space="preserve">- fekalna kanalizacija </t>
  </si>
  <si>
    <t>3.2.9</t>
  </si>
  <si>
    <t>3.2.10</t>
  </si>
  <si>
    <t>- fekalna kanalizacija - preskus tesnosti cevi</t>
  </si>
  <si>
    <t>3.3</t>
  </si>
  <si>
    <t>3.3.1</t>
  </si>
  <si>
    <t>3.3.2</t>
  </si>
  <si>
    <t>3.3.3</t>
  </si>
  <si>
    <t>3.3.4</t>
  </si>
  <si>
    <t>3.3.5</t>
  </si>
  <si>
    <t>3.3.6</t>
  </si>
  <si>
    <t>3.3.7</t>
  </si>
  <si>
    <t>3.4</t>
  </si>
  <si>
    <t xml:space="preserve">Odvoz viška materiala od izkopa kanalizacije,           komplet z nakladanjem na kamion, razkladanjem, odvozom na gradbiščno deponijo ob objektu, ter vsemi pomožnimi deli, prenosi in prevozi.         </t>
  </si>
  <si>
    <t>3.1.14</t>
  </si>
  <si>
    <t>Strojno ročni izkop zemlje IV. Kategorije  (oz. gramoznega nasutja) za kanalizacijo, z odlaganjem materiala na rob izkopa, ter z vsemi pomožnimi deli, prenosi in prevozi.                 - strojni izkop 90 %, ročni izkop 10 %</t>
  </si>
  <si>
    <t xml:space="preserve">Vodovod </t>
  </si>
  <si>
    <t xml:space="preserve">Izvedba zakoličbe predvidenega vodovoda, varovanje zakoličbe, postavitev prečnih profilov, komplet z vsemi pomožnimi deli, prenosi in prevozi. </t>
  </si>
  <si>
    <t>- vodovod</t>
  </si>
  <si>
    <t>Strojno ročni izkop zemlje IV. kategorije  (oz. gramoznega nasutja) za vodovod, z odlaganjem materiala na rob izkopa, ter z vsemi pomožnimi deli, prenosi in prevozi.   - strojni izkop 90 %, ročni izkop 10 %</t>
  </si>
  <si>
    <t>Dobava in vgrajevanje peska za posteljico debeline 10 cm in okrog cevi, komplet z vsemi pomožnimi deli, prenosi in prevozi.</t>
  </si>
  <si>
    <t xml:space="preserve">Odvoz viška materiala od izkopa, komplet z nakladanjem na kamion, razkladanjem, odvozom na gradbiščno deponijo ob objektu, ter vsemi pomožnimi deli, prenosi in prevozi.         </t>
  </si>
  <si>
    <t xml:space="preserve">- vodovod </t>
  </si>
  <si>
    <t xml:space="preserve">Naprava geodetskega posnetka položenega vodovoda </t>
  </si>
  <si>
    <t>3.4.1</t>
  </si>
  <si>
    <t>3.4.3</t>
  </si>
  <si>
    <t>3.4.4</t>
  </si>
  <si>
    <t>3.5</t>
  </si>
  <si>
    <t>1.4.1</t>
  </si>
  <si>
    <t>1.4.2</t>
  </si>
  <si>
    <t>1.4.4</t>
  </si>
  <si>
    <t>1.4.8</t>
  </si>
  <si>
    <t>1.4.9</t>
  </si>
  <si>
    <t>1.4.10</t>
  </si>
  <si>
    <t>-spodnji opaž</t>
  </si>
  <si>
    <t>1.4.11</t>
  </si>
  <si>
    <t>1.2.9</t>
  </si>
  <si>
    <t>1.5.8</t>
  </si>
  <si>
    <t xml:space="preserve">Dobava in vgradnja opečnih prednapetih preklad širine   9 cm, komplet s potrebnim podpiranjem, vsemi pomožnimi deli, prenosi in prevozi.                                   </t>
  </si>
  <si>
    <t xml:space="preserve">L=1,25 m       </t>
  </si>
  <si>
    <t>1.5.18</t>
  </si>
  <si>
    <t>1.4.12</t>
  </si>
  <si>
    <t>1.4.13</t>
  </si>
  <si>
    <t>1.4.14</t>
  </si>
  <si>
    <t>1.4.15</t>
  </si>
  <si>
    <t>1.3.11</t>
  </si>
  <si>
    <t>1.3.15</t>
  </si>
  <si>
    <t>POMURSKA MADŽARSKA SAMOUPRAVNA NARODNA SKUPNOST</t>
  </si>
  <si>
    <t>Glavna ulica 124</t>
  </si>
  <si>
    <t>9220 LENDAVA</t>
  </si>
  <si>
    <r>
      <t>m</t>
    </r>
    <r>
      <rPr>
        <vertAlign val="superscript"/>
        <sz val="10"/>
        <rFont val="Arial CE"/>
        <family val="2"/>
        <charset val="238"/>
      </rPr>
      <t>2</t>
    </r>
  </si>
  <si>
    <r>
      <t>m</t>
    </r>
    <r>
      <rPr>
        <vertAlign val="superscript"/>
        <sz val="10"/>
        <rFont val="Arial CE"/>
        <charset val="238"/>
      </rPr>
      <t>2</t>
    </r>
  </si>
  <si>
    <t>Splošno: Vsa gradbena dela se morajo izvajati po veljavnih tehničnih predpisih, normativih, standardih in zakonodajo. Vgrajeni materiali morajo ustrezati določilom veljavnih standardov in predpisov  s tega področja, ter morajo imeti izjavo o lastnostih, oziroma v skladu s zakonom o gradbenih proizvodih. V enoto cene je potrebno zajeti uporabo delovnih odrov, prevoz na gradbišče, ter vertikalni in horizontalni transport na gradbišču in eventuelno uporabo avtodvigala na gradbišču.</t>
  </si>
  <si>
    <r>
      <t>m</t>
    </r>
    <r>
      <rPr>
        <vertAlign val="superscript"/>
        <sz val="10"/>
        <rFont val="Arial"/>
        <family val="2"/>
        <charset val="238"/>
      </rPr>
      <t>3</t>
    </r>
  </si>
  <si>
    <t xml:space="preserve">Dobava in naprava horizontalne hidroizolacije z 2 x premaz Hidrotes plus na mestih vertikalnih vezi pritličja, komplet z vsemi pomožnimi deli in prenosi ter čiščenjem podlage. </t>
  </si>
  <si>
    <t>1.4.17</t>
  </si>
  <si>
    <t>2.3.3</t>
  </si>
  <si>
    <t>- dolžina 90 cm</t>
  </si>
  <si>
    <t>- dolžina 100 cm</t>
  </si>
  <si>
    <t>- dolžina 105 cm</t>
  </si>
  <si>
    <t>- velikosti 1050/1650 mm O-01</t>
  </si>
  <si>
    <t>2.3.4</t>
  </si>
  <si>
    <t>Izvedba zakoličbe novega objekta, varovanje zakoličbe in postavitev prečnih profilov, komplet z vsemi pomožnimi deli, prenosi in prevozi.</t>
  </si>
  <si>
    <t>2.6.3</t>
  </si>
  <si>
    <t>1.3.3</t>
  </si>
  <si>
    <t>1.3.9</t>
  </si>
  <si>
    <t>1.3.10</t>
  </si>
  <si>
    <t>1.3.12</t>
  </si>
  <si>
    <t>1.3.13</t>
  </si>
  <si>
    <t>1.3.16</t>
  </si>
  <si>
    <t>1.3.17</t>
  </si>
  <si>
    <t>1.3.18</t>
  </si>
  <si>
    <t>1.4.6</t>
  </si>
  <si>
    <t>1.4.16</t>
  </si>
  <si>
    <t>1.4.19</t>
  </si>
  <si>
    <t>1.4.20</t>
  </si>
  <si>
    <t>1.4.21</t>
  </si>
  <si>
    <t xml:space="preserve">Dobava in vgradnja toplotne izolacije (na podložni beton) XPS 400 (kot npr. FRAGMAT XPS 400 GL) v deb. 10 cm pod talno temeljno ploščo,  komplet z izvedbo po navodilih proizvajalca ter vsemi pomožnimi deli, prenosi in prevozi. (obračun po neto vgrajeni površini)                                               </t>
  </si>
  <si>
    <t xml:space="preserve">Dobava in izdelava horizontalne hidroizolacije na podložni beton pritličja iz 1x osnovni hladni premaz cele površine in 1x varjeni Izotekt V4 ali enakovreden material, v ceno je zajeti dodatnih 15% izolacije zaradi izvedbe spojev, komplet z izvedbo po navodilih proizvajalca ter vsemi pomožnimi deli, prenosi in prevozi. (obračun po neto vgrajeni površini)                                               </t>
  </si>
  <si>
    <t>2.2.6</t>
  </si>
  <si>
    <t>Kompletna dobava in montaža:</t>
  </si>
  <si>
    <t>Alu podboja, sistema kot npr. ALU-K, Tipa 50PI ali drug enakovreden sistem. Podboj prašno barvan v niansi po izboru projektanta. Komplet z vsem pritrdilnim in veznim materialom ter vsemi pomožnimi deli, prenosi in prevozi.</t>
  </si>
  <si>
    <t>globine 15 cm v opečni zid</t>
  </si>
  <si>
    <t>globine 20 cm v opečni zid</t>
  </si>
  <si>
    <t>POŽARNA VRATA V6</t>
  </si>
  <si>
    <t>2.7.5</t>
  </si>
  <si>
    <t>2.7.6</t>
  </si>
  <si>
    <t>2.4.1</t>
  </si>
  <si>
    <t>2.4.2</t>
  </si>
  <si>
    <t>2.4.3</t>
  </si>
  <si>
    <t>2.4.4</t>
  </si>
  <si>
    <t>1.5.1</t>
  </si>
  <si>
    <t>1.5.2</t>
  </si>
  <si>
    <t>1.5.3</t>
  </si>
  <si>
    <t>1.5.4</t>
  </si>
  <si>
    <t>1.5.5</t>
  </si>
  <si>
    <t>1.5.7</t>
  </si>
  <si>
    <t>1.5.11</t>
  </si>
  <si>
    <t>1.5.14</t>
  </si>
  <si>
    <t>- večnamenski prostor</t>
  </si>
  <si>
    <t>-  večnamenski prostor</t>
  </si>
  <si>
    <t>-  prostor za elektroinstalacije, čistila</t>
  </si>
  <si>
    <t>-wc-ji</t>
  </si>
  <si>
    <t>KERAMIKA</t>
  </si>
  <si>
    <t xml:space="preserve">- talna površina v wc-jih </t>
  </si>
  <si>
    <t>-telovadni prostor</t>
  </si>
  <si>
    <t>- telovadni prostor</t>
  </si>
  <si>
    <t>2.7.7</t>
  </si>
  <si>
    <t>2.7.8</t>
  </si>
  <si>
    <t>2.7.9</t>
  </si>
  <si>
    <t>2.7.10</t>
  </si>
  <si>
    <t>2.7.11</t>
  </si>
  <si>
    <t>2.7.12</t>
  </si>
  <si>
    <t>2.7.13</t>
  </si>
  <si>
    <t>Dobava, montaža in demontaža fasadnega odra višine do 10,0 m, komplet z vsemi pomožnimi deli, prevozi in prenosi.</t>
  </si>
  <si>
    <t>2.5.2</t>
  </si>
  <si>
    <t>2.5.3</t>
  </si>
  <si>
    <t>m'</t>
  </si>
  <si>
    <t>-wc-ji, čistila, večnam. prostor, kuhinja</t>
  </si>
  <si>
    <t>2.7.14</t>
  </si>
  <si>
    <t>2.7.15</t>
  </si>
  <si>
    <t>MAX STENE PREDELNE</t>
  </si>
  <si>
    <t>2.6.4</t>
  </si>
  <si>
    <r>
      <t xml:space="preserve">Dobava in naprava enostranskega opaža AB </t>
    </r>
    <r>
      <rPr>
        <b/>
        <sz val="10"/>
        <color theme="1"/>
        <rFont val="Arial CE"/>
        <family val="2"/>
        <charset val="238"/>
      </rPr>
      <t>talne plošče</t>
    </r>
    <r>
      <rPr>
        <sz val="10"/>
        <color theme="1"/>
        <rFont val="Arial CE"/>
        <family val="2"/>
        <charset val="238"/>
      </rPr>
      <t xml:space="preserve"> pritličja v višini do 25 cm po obodu, komplet z opaževanjem, razopaževanjem in čiščenjem opaža ter vsemi pomožnimi deli, prenosi in prevozi.                  </t>
    </r>
  </si>
  <si>
    <r>
      <t>Dobava in naprava dvostranskega opaža AB</t>
    </r>
    <r>
      <rPr>
        <b/>
        <sz val="10"/>
        <color theme="1"/>
        <rFont val="Arial CE"/>
        <family val="2"/>
        <charset val="238"/>
      </rPr>
      <t xml:space="preserve"> pasovnih temeljev</t>
    </r>
    <r>
      <rPr>
        <sz val="10"/>
        <color theme="1"/>
        <rFont val="Arial CE"/>
        <family val="2"/>
        <charset val="238"/>
      </rPr>
      <t xml:space="preserve">, komplet z opaževanjem, razopaževanjem in čiščenjem opaža ter vsemi pomožnimi deli,prenosi in prevozi.                  </t>
    </r>
  </si>
  <si>
    <r>
      <t xml:space="preserve">Naprava enostranskega opaža - podpiranje  </t>
    </r>
    <r>
      <rPr>
        <b/>
        <sz val="10"/>
        <color theme="1"/>
        <rFont val="Arial"/>
        <family val="2"/>
        <charset val="238"/>
      </rPr>
      <t>AB stropne plošče</t>
    </r>
    <r>
      <rPr>
        <sz val="10"/>
        <color theme="1"/>
        <rFont val="Arial"/>
        <family val="2"/>
        <charset val="238"/>
      </rPr>
      <t xml:space="preserve">, do višine 3,40 m, komplet z odranjem, opaževanjem, razopaževanjem in čiščenjem opaža ter vsemi pomožnimi deli, prenosi in prevozi.                  </t>
    </r>
  </si>
  <si>
    <r>
      <t xml:space="preserve">Naprava enostranskega opaža oz. zapiranje </t>
    </r>
    <r>
      <rPr>
        <b/>
        <sz val="10"/>
        <color theme="1"/>
        <rFont val="Arial"/>
        <family val="2"/>
        <charset val="238"/>
      </rPr>
      <t>AB stropa</t>
    </r>
    <r>
      <rPr>
        <sz val="10"/>
        <color theme="1"/>
        <rFont val="Arial"/>
        <family val="2"/>
        <charset val="238"/>
      </rPr>
      <t>, komplet z opaževanjem, razopaževanjem, čiščenjem opaža, ter vsemi pomožnimi deli,  prenosi in prevozi.  h= 0,20 m</t>
    </r>
  </si>
  <si>
    <r>
      <t xml:space="preserve">Dobava in naprava dvostranskega opaža </t>
    </r>
    <r>
      <rPr>
        <b/>
        <sz val="10"/>
        <color theme="1"/>
        <rFont val="Arial CE"/>
        <family val="2"/>
        <charset val="238"/>
      </rPr>
      <t>AB sten pritličja</t>
    </r>
    <r>
      <rPr>
        <sz val="10"/>
        <color theme="1"/>
        <rFont val="Arial CE"/>
        <family val="2"/>
        <charset val="238"/>
      </rPr>
      <t xml:space="preserve">, komplet z odranjem, z opaževanjem, razopaževanjem in čiščenjem opaža ter vsemi pomožnimi deli,prenosi in prevozi. Večnam, prostor                  </t>
    </r>
  </si>
  <si>
    <t>-spodnji opaž - podpiranje</t>
  </si>
  <si>
    <r>
      <t xml:space="preserve">Naprava opaža </t>
    </r>
    <r>
      <rPr>
        <b/>
        <sz val="10"/>
        <color theme="1"/>
        <rFont val="Arial"/>
        <family val="2"/>
        <charset val="238"/>
      </rPr>
      <t>notranjih AB stopnic</t>
    </r>
    <r>
      <rPr>
        <sz val="10"/>
        <color theme="1"/>
        <rFont val="Arial"/>
        <family val="2"/>
        <charset val="238"/>
      </rPr>
      <t xml:space="preserve">. V ceno je potrebno zajeti opaževanje, razopaževanje, čiščenje opaža, komplet z vsemi pomožnimi deli, prenosi in  prevozi.    </t>
    </r>
  </si>
  <si>
    <t>-podpiranje</t>
  </si>
  <si>
    <t>-zapiranje</t>
  </si>
  <si>
    <r>
      <t xml:space="preserve">Dobava in naprava enostranskega opaža </t>
    </r>
    <r>
      <rPr>
        <b/>
        <sz val="10"/>
        <color theme="1"/>
        <rFont val="Arial CE"/>
        <charset val="238"/>
      </rPr>
      <t>AB vertikalnih vezi</t>
    </r>
    <r>
      <rPr>
        <sz val="10"/>
        <color theme="1"/>
        <rFont val="Arial CE"/>
        <family val="2"/>
        <charset val="238"/>
      </rPr>
      <t xml:space="preserve">, komplet z opaževanjem, razopaževanjem in čiščenjem opaža ter vsemi pomožnimi deli, prenosi in prevozi.                  </t>
    </r>
  </si>
  <si>
    <t xml:space="preserve">L=1,50 m       </t>
  </si>
  <si>
    <t>L=1,50 m</t>
  </si>
  <si>
    <r>
      <t xml:space="preserve">Dobava in vgrajevanje cementnega betona C25/30 XC1 CI 0,2 Dmax32 S4 (SIST EN 206:2013, SIST 1026:2016)  v </t>
    </r>
    <r>
      <rPr>
        <b/>
        <sz val="10"/>
        <rFont val="Arial CE"/>
        <family val="2"/>
        <charset val="238"/>
      </rPr>
      <t xml:space="preserve">AB STROPNO </t>
    </r>
    <r>
      <rPr>
        <sz val="10"/>
        <rFont val="Arial CE"/>
        <family val="2"/>
        <charset val="238"/>
      </rPr>
      <t>ploščo deb. 20 cm,  prereza  0.20 - 0.30 m3/m2, komplet z vsemi pomožnimi deli, prenosi in prevozi.</t>
    </r>
  </si>
  <si>
    <r>
      <t xml:space="preserve">Dobava in vgrajevanje cementnega betona  C25/30 XC1 CI 0,2 Dmax32 S4 (SIST EN 206:2013, SIST 1026:2016)  v </t>
    </r>
    <r>
      <rPr>
        <b/>
        <sz val="10"/>
        <rFont val="Arial CE"/>
        <family val="2"/>
        <charset val="238"/>
      </rPr>
      <t>AB stebre podstrešja</t>
    </r>
    <r>
      <rPr>
        <sz val="10"/>
        <rFont val="Arial CE"/>
        <family val="2"/>
        <charset val="238"/>
      </rPr>
      <t>,  prereza  0.04 - 0.12 m3/m2/m1, komplet z vsemi pomožnimi deli, prenosi in prevozi.</t>
    </r>
  </si>
  <si>
    <t>- predhodnim pregledom podlage, (izolacijske plošče zajete v popisih v gradbenih delih)</t>
  </si>
  <si>
    <t xml:space="preserve">Dobava in izdelava toplotne izolacije po obodu zunanjih okenskih in vratnih odprtin (špalete) iz XPS 300-L (300 Kpa) debeline 2 cm, po celotni širini zidu  30 cm, komplet s stekleno mrežo, lepljeno z lepilom na toplotno izolacijo, v ceno je zajeti dodatnih 15% mreže zaradi prekrivanja stika izolacija - stena,                            vsem pritrdilnim in veznim materialom ter z vsemi pomožnimi deli, prenosi in prevozi. (obračun po neto vgrajeni površini)                                  </t>
  </si>
  <si>
    <t xml:space="preserve">Dobava in izdelava toplotne izolacije na notranje čelo omarice žaluzije z notranje strani objekta iz XPS 300-L (300 Kpa) debeline 20 cm, višine 20 cm, po celotni dolžini okna, komplet s stekleno mrežo, lepljeno z lepilom na toplotno izolacijo, v ceno je zajeti dodatnih 15% mreže zaradi prekrivanja stika izolacija - stena,   vsem pritrdilnim in veznim materialom ter z vsemi pomožnimi deli, prenosi in prevozi. (obračun po neto vgrajeni površini)                      </t>
  </si>
  <si>
    <t>1.4.18</t>
  </si>
  <si>
    <t>-nastopne ploskve</t>
  </si>
  <si>
    <t>-čelo stopnic</t>
  </si>
  <si>
    <t>2.7.16</t>
  </si>
  <si>
    <t>2.9.4</t>
  </si>
  <si>
    <t>Naprava in montaža žlote r.š. 45 cm iz pocinkane barvane pločevine debeline 0.6 mm komplet z vsem pritrdilnim, veznim in sidrnim  ter z vsemi pomožnimi deli in prenosi. Pločevina v barvi kritine.</t>
  </si>
  <si>
    <r>
      <t>m</t>
    </r>
    <r>
      <rPr>
        <vertAlign val="superscript"/>
        <sz val="10"/>
        <rFont val="Arial"/>
        <family val="2"/>
        <charset val="238"/>
      </rPr>
      <t>2</t>
    </r>
  </si>
  <si>
    <t>1.2.3</t>
  </si>
  <si>
    <t>1.2.6</t>
  </si>
  <si>
    <r>
      <t>m</t>
    </r>
    <r>
      <rPr>
        <vertAlign val="superscript"/>
        <sz val="10"/>
        <rFont val="Arial CE"/>
        <family val="2"/>
        <charset val="238"/>
      </rPr>
      <t>3</t>
    </r>
  </si>
  <si>
    <t>pod verando</t>
  </si>
  <si>
    <t>- meteorna kanalizacija cev DN 125 ;</t>
  </si>
  <si>
    <t>Izvedba zakoličbe obstoječih komunalnih vodov (vodovod, telekomunikacije, plin, elektrika), varovanje zakoličbe, komplet z vsemi pomožnimi deli, prenosi in prevozi.</t>
  </si>
  <si>
    <t>m</t>
  </si>
  <si>
    <t>Frezanje obstoječega asfalta do debeline 4 cm in širine 0,2 m na območju novih dovozov za stik z novim asfaltom, komplet z nakladanjem materiala na kamion, odvozom in razkladanjem ruševin na stalno deponijo do 5 km, ter z vsemi pomožnimi deli,    prenosi in prevozi.</t>
  </si>
  <si>
    <t>Planiranje in valjanje planum naravnih temeljnih tal v območju izkopa, komplet z vsemi pomožnimi deli, prenosi in prevozi.</t>
  </si>
  <si>
    <t xml:space="preserve">-  politlak pod gramozirano nasutje  </t>
  </si>
  <si>
    <t>Dobava in vgrajevanje tampona iz drobljenca (0-32 mm) v  debelini 20 cm na območju parkirišča in pločnikov, komplet s komprimiranjem do zbitosti 100 MPa in obračunom v komprimiranem stanju, komplet z vsemi pomožnimi deli, prenosi in prevozi</t>
  </si>
  <si>
    <t>Dobava in polaganje tipskih obcestnih betonskih robnikov iz cementnega betona C25/30 dimenzije 15/25 cm in dolžine 1,00 m, komplet z izkopom, temeljem iz cementnega betona C16/20 dimenzije 30/35 cm, fino cementno malto za stikovanje ter vsemi pomožnimi deli, prenosi in prevozi.</t>
  </si>
  <si>
    <t>Fina izravnava in valjanje tampona pred asfaltiranjem, komplet z vsemi pomožnimi deli, prenosi in prevozi.</t>
  </si>
  <si>
    <t xml:space="preserve">Pobrizg očiščenega asfalta z bitumensko emulzijo poraba 2x0.5kg/m2. </t>
  </si>
  <si>
    <t>Izvedba zakoličbe parkirišča, varovanje zakoličbe, zavarovanje gradbišča, komplet z vsemi pomožnimi deli, prenosi in prevozi.</t>
  </si>
  <si>
    <t xml:space="preserve">Strojno-ročni izkop humusa do debeline 20 cm na območju celotnega parkirišča, komplet z nakladanjem na kamion, odvozom materiala na gradbiščno deponijo do 5 km in razkladanjem ter z vsemi pomožnimi deli, prenosi in prevozi; </t>
  </si>
  <si>
    <t xml:space="preserve">Strojno-ročni izkop zemlje III. kategorije debeline 50-80cm na območju parkirišča, komplet z nakladanjem na kamion, odvozom materiala na gradbiščno deponijo do 5 km in razkladanjem ter z vsemi pomožnimi deli, prenosi in prevozi; </t>
  </si>
  <si>
    <t xml:space="preserve">Dobava in polaganje politlaka 500 g na izravnano podlago, komplet z vsemi pomožnimi deli in prenosi. </t>
  </si>
  <si>
    <t>Dobava in vgrajevanje gramoza (0-64 mm) v debelini   50 cm na območju parkirišča, komplet s komprimiranjem v plasteh do zbitosti 80 MPa in obračunom v komprimiranem stanju ter z vsemi pomožnimi deli, prenosi in prevozi.</t>
  </si>
  <si>
    <t>DDV 22%</t>
  </si>
  <si>
    <t>3.4.2</t>
  </si>
  <si>
    <t>- ločilna neprekinjena črta širine 0,12 m (5356-1).</t>
  </si>
  <si>
    <t>- znak št. 5611</t>
  </si>
  <si>
    <t>- črte  (5352)</t>
  </si>
  <si>
    <t>- poševne črte  (5352)</t>
  </si>
  <si>
    <t>- intervencijska površina, rumene barve 5340</t>
  </si>
  <si>
    <t>SKUPAJ BREZ DDV</t>
  </si>
  <si>
    <t>NEPREDVIDENA DELA    -5 %</t>
  </si>
  <si>
    <t>SKUPAJ Z DDV</t>
  </si>
  <si>
    <t>SKUPNA REKAPITULACIJA</t>
  </si>
  <si>
    <t xml:space="preserve">Razplaniranje humusne zemlje po celotni parceli predhodno odstranjene na gradbiščno deponijo, komplet z nakladanjem, razkladanjem, prevozom, z dobavo in zasajenjem s travnim semenom, ter vsemi pomožnimi deli, prenosi in prevozi. </t>
  </si>
  <si>
    <t xml:space="preserve">Odvoz viška izkopane zemlje na trajno deponijo do 5 km oz. razplaniranje  zemlje na gradbiščni deponiji, komplet z nakladanjem, razkladanjem, prevozom, z dobavo in zasajenjem s travnim semenom, ter vsemi pomožnimi deli, prenosi in prevozi. </t>
  </si>
  <si>
    <t>Parkirišče in okolica</t>
  </si>
  <si>
    <t xml:space="preserve">Opomba: Dobava in polaganje cevi in jaškov vodovoda zajeto v strojnih inštalacijah! </t>
  </si>
  <si>
    <t>Cevovod - ogrevanje</t>
  </si>
  <si>
    <t xml:space="preserve">Izvedba zakoličbe predvidenega cevovoda, varovanje zakoličbe, postavitev prečnih profilov, komplet z vsemi pomožnimi deli, prenosi in prevozi. </t>
  </si>
  <si>
    <t>- cevovod</t>
  </si>
  <si>
    <t>Cevovod-ogrevanje</t>
  </si>
  <si>
    <t>3.2.11</t>
  </si>
  <si>
    <t>Dobava in vgrajevanje krogelnega nasutja granulacije   16-32 mm  v nastavek podstavka za t.č.,  komplet z vsemi pomožnimi deli, prenosi in prevozi.</t>
  </si>
  <si>
    <t>1.2.11</t>
  </si>
  <si>
    <t>1.2.12</t>
  </si>
  <si>
    <t>1.3.14</t>
  </si>
  <si>
    <t>1.3.19</t>
  </si>
  <si>
    <t>1.3.20</t>
  </si>
  <si>
    <t>1.3.21</t>
  </si>
  <si>
    <t>1.5.19</t>
  </si>
  <si>
    <t>1.5.20</t>
  </si>
  <si>
    <t>1.5.22</t>
  </si>
  <si>
    <t>Dobava in polaganje nizkostenske obrobe z zaobljenim robom opečnega tlakovca  deb. 15 mm, dimenzij 300/75 mm, na predhodno očiščeno podlago, po obodu sten oz. tlaku so položene zaoblice, fuge so zapolnjene s fugirno maso I. kvalitete, komplet z elastičnim lepilom za keramiko, Alu zaoblicami, Alu zaključnimi vogalniki, trajnoelastičnim kitom ter vsemi pomožnimi deli, prenosi in prevozi. (kot npr. opečni tlakovec Terracotta GMK)</t>
  </si>
  <si>
    <t>3.5.1</t>
  </si>
  <si>
    <t>3.5.2</t>
  </si>
  <si>
    <t>3.5.3</t>
  </si>
  <si>
    <t>3.5.4</t>
  </si>
  <si>
    <t>3.5.5</t>
  </si>
  <si>
    <t>3.5.6</t>
  </si>
  <si>
    <t>3.5.7</t>
  </si>
  <si>
    <t>3.5.8</t>
  </si>
  <si>
    <t>3.5.9</t>
  </si>
  <si>
    <t>3.5.10</t>
  </si>
  <si>
    <t>3.5.11</t>
  </si>
  <si>
    <t>3.5.12</t>
  </si>
  <si>
    <t>3.5.13</t>
  </si>
  <si>
    <t>3.5.14</t>
  </si>
  <si>
    <t>3.5.15</t>
  </si>
  <si>
    <t>3.5.16</t>
  </si>
  <si>
    <t>3.5.17</t>
  </si>
  <si>
    <t>3.5.18</t>
  </si>
  <si>
    <t>3.5.19</t>
  </si>
  <si>
    <t>3.5.20</t>
  </si>
  <si>
    <t>3.5.21</t>
  </si>
  <si>
    <t>OSTALA DELA</t>
  </si>
  <si>
    <t>6.</t>
  </si>
  <si>
    <t>6.1</t>
  </si>
  <si>
    <t>6.1.1</t>
  </si>
  <si>
    <t>Dobava oz. izdelava in montaža gradbiščne table po navodilih evropskih skladov, komplet z vsem pritrdilnim in veznim materialom ter vsemi pomožnimi deli,  prenosi in prevozi.</t>
  </si>
  <si>
    <t>6.1.2</t>
  </si>
  <si>
    <t>6.1.3</t>
  </si>
  <si>
    <t>Izdelava geodetskega načrta in priprava geodetske dokumentacije izvedenega stanja objekta z okolico za projekt izvedenih del.</t>
  </si>
  <si>
    <t>6.1.4</t>
  </si>
  <si>
    <t>Geotehnični nadzor in izdelava končnega  geotehničnega poročila o pogojih temeljenja</t>
  </si>
  <si>
    <t>6.1.5</t>
  </si>
  <si>
    <t>Vpis objekta v evidence zemljiškega katastra in                katastra stavb.</t>
  </si>
  <si>
    <t>NADZOR IN DOKUMENTACIJA ZA UPORABNO DOVOLJENJE</t>
  </si>
  <si>
    <t>6.1.6</t>
  </si>
  <si>
    <t>Nadzor na objektu s strani odgovornega projektanta.</t>
  </si>
  <si>
    <t>ur</t>
  </si>
  <si>
    <t>6.1.7</t>
  </si>
  <si>
    <t>Izdelava  dokumentacije za uporabno dovoljenje - PID (gradbeni del). Vse v treh izvodih.</t>
  </si>
  <si>
    <t>6.1.8</t>
  </si>
  <si>
    <t xml:space="preserve"> Izvleček iz požarnega reda + znaki za alarmiranje A3</t>
  </si>
  <si>
    <t>uokvirjeno</t>
  </si>
  <si>
    <t xml:space="preserve"> Izvleček iz požarnega reda A4 -uokvirjeno</t>
  </si>
  <si>
    <t>-Označbe (gasilnik, hidrant, izhod, ročni javljalec…)</t>
  </si>
  <si>
    <t>- Namestitev požarnih oznak</t>
  </si>
  <si>
    <t>- izkaz požarne varnosti</t>
  </si>
  <si>
    <t>- evakuacijski načrt A3 uokvirjeno</t>
  </si>
  <si>
    <t>- oštevičenje prostorov - tablice za vrata</t>
  </si>
  <si>
    <t>Generalno čiščenje objekta po dokončanju vseh del</t>
  </si>
  <si>
    <t>7.</t>
  </si>
  <si>
    <t>Dobava in montaža betonskih plohov dim. 2500x250x50 na kovinsko peto sohe komplet z vsem pritrdilnim in veznim materialom ter vsemi pomožnimi deli, prenosi in prevozi.</t>
  </si>
  <si>
    <t>3.5.22</t>
  </si>
  <si>
    <t xml:space="preserve">Izvedba zakoličbe tlakovca, varovanje zakoličbe in postavitev prečnih profilov, komplet z vsemi pomožnimi deli, prenosi in prevozi. </t>
  </si>
  <si>
    <t>3.4.5</t>
  </si>
  <si>
    <t>3.4.7</t>
  </si>
  <si>
    <t>Tlakovec</t>
  </si>
  <si>
    <t xml:space="preserve">-  politlak pod nasutje </t>
  </si>
  <si>
    <t>Strojno-ročni izkop humusa do debeline 20 cm na območju dvorišča, komplet z nakladanjem na kamion, odvozom materiala na gradbiščno ob objektu in razkladanjem ter z vsemi pomožnimi deli, prenosi in prevozi.</t>
  </si>
  <si>
    <t>3.5.23</t>
  </si>
  <si>
    <t>3.5.24</t>
  </si>
  <si>
    <t>panelna ograja, barva RAL 6005</t>
  </si>
  <si>
    <t>Dobava in montaža panelnih enokrilnih vrat z vijačenjem (polnilo panelov 6/5/6 ), dim 1030*1500 iz prašno barvanega vroče cinkanega jekla z vsemi pomožnimi deli, prenosi in prevozi. barva RAL 6005</t>
  </si>
  <si>
    <t>3.5.25</t>
  </si>
  <si>
    <t>3.5.26</t>
  </si>
  <si>
    <t>3.5.27</t>
  </si>
  <si>
    <t>3.5.28</t>
  </si>
  <si>
    <t>Dobava in montaža panelnih dvokrilnih vrat z vijačenjem (polnilo panelov 6/5/6 ), dim 1030*1500 iz prašno barvanega vroče cinkanega jekla z vsemi pomožnimi deli, prenosi in prevozi. barva RAL 6005</t>
  </si>
  <si>
    <t xml:space="preserve">Dobava in montaža z vijačenjem - ograjnih mrežnih panelov 6/5/6 dim. 1030x2500 mm  iz prašno barvanega vroče cinkanega jekla z vsemi pomožnimi deli, prenosi in prevozi. Velikost okenc 198x50 mm. (kot npr. panelna ograja 2D Kočevar). </t>
  </si>
  <si>
    <t>Dobava in vgrajevanje nosilne plasti bituminizirane zmesi AC 22 B70/100 A2  v debelini 6 cm v parkirišče, komplet z vsemi pomožnimi deli,  prenosi in prevozi.</t>
  </si>
  <si>
    <t xml:space="preserve">Dobava in montaža stebrov (set) 60/40 s peto, iz prašno barvanega galvaniziranega jekla,  h=1500 mm  z vsemi pomožnimi deli, prenosi in prevozi. </t>
  </si>
  <si>
    <t>Dobava in montaža stebrov (set) 60/60 s peto, iz prašno barvanega galvaniziranega jekla,  h=1500mm  z vsemi pomožnimi deli, prenosi in prevozi. V ceno všteti tudi nosilce za montažo enokrilnih panelnih vrat. barva RAL 6005</t>
  </si>
  <si>
    <t>Dobava in montaža stebrov (set) 60/60 s peto, iz prašno barvanega galvaniziranega jekla,  h=1500mm  z vsemi pomožnimi deli, prenosi in prevozi (barvo in tip določi projektant). V ceno všteti tudi nosilce za montažo dvokrilnih panelnih vrat.</t>
  </si>
  <si>
    <t>3.5.29</t>
  </si>
  <si>
    <t>4.</t>
  </si>
  <si>
    <t>ELEKTROINŠTALACIJSKA DELA</t>
  </si>
  <si>
    <t>5.</t>
  </si>
  <si>
    <t>STROJNE INŠTALACIJE</t>
  </si>
  <si>
    <t>3.5.30</t>
  </si>
  <si>
    <t>3.5.31</t>
  </si>
  <si>
    <t>PRODEC OKROG objekta</t>
  </si>
  <si>
    <t xml:space="preserve">Dobava in polaganje tipskih vrtnih robnikov MB 30 (C25/30), preseka 6x20 cm, vključno z izkopom, betonskim temeljem MB 20 (C16/20), preseka 20x20cm, stiki med robniki tesnjeni s fino cementno malto 1:2, komplet z vsemi pomožnimi deli, prenosi in prevozi. </t>
  </si>
  <si>
    <t>3.4.6</t>
  </si>
  <si>
    <t>2.9.5</t>
  </si>
  <si>
    <t>2.9.6</t>
  </si>
  <si>
    <t>Opomba: V cene je potrebno zajeti delovne odre!</t>
  </si>
  <si>
    <t>Rušitvena dela</t>
  </si>
  <si>
    <t>- velikost okna 100/160 cm</t>
  </si>
  <si>
    <t>- velikost okna 60/80 cm</t>
  </si>
  <si>
    <t>- velikost vrat 80/180 cm</t>
  </si>
  <si>
    <t>- velikost vrat 80/200 cm</t>
  </si>
  <si>
    <t>- velikost vrat 90/210 cm</t>
  </si>
  <si>
    <t>- velikost vrat 100/200 cm</t>
  </si>
  <si>
    <t>- velikost vrat 120/200 cm</t>
  </si>
  <si>
    <t>- velikost vrat 90/200 cm</t>
  </si>
  <si>
    <t>- velikost vrat 150/200 cm</t>
  </si>
  <si>
    <t>1.1.4</t>
  </si>
  <si>
    <t>1.1.5</t>
  </si>
  <si>
    <t>1.1.6</t>
  </si>
  <si>
    <t>1.1.7</t>
  </si>
  <si>
    <t>1.1.8</t>
  </si>
  <si>
    <t>1.1.9</t>
  </si>
  <si>
    <t xml:space="preserve">Rušenje in odstranitev lončene peči, z vsemi pomožnimi deli, nakladanjem na kamion, odvozom odpadnega materiala na stalno deponijo do 5 km in razkladanjem ter z vsemi pomožnimi deli, prenosi in prevozi. </t>
  </si>
  <si>
    <t>1.1.10</t>
  </si>
  <si>
    <t>1.1.11</t>
  </si>
  <si>
    <t xml:space="preserve">Rušenje in odstranitev lesenih oken s podboji in okenskimi policami, komplet s prenosom do kamiona,  nakladanjem na kamion, odvozom odpadnega materiala na stalno deponijo do 5 km in razkladanjem ter z vsemi pomožnimi deli, prenosi in prevozi. </t>
  </si>
  <si>
    <t xml:space="preserve">Rušenje in odstranitev lesenih notranjih vrat s podboji, komplet  s prenosom do kamiona,  nakladanjem na kamion, odvozom odpadnega materiala na stalno deponijo do 5 km in razkladanjem ter z vsemi pomožnimi deli, prenosi in prevozi. </t>
  </si>
  <si>
    <t xml:space="preserve">Rušenje in odstranitev lesenih zunanjih vrat s podboji,  komplet s prenosom do kamiona,  nakladanjem na kamion, odvozom odpadnega materiala na stalno deponijo do 5 km in razkladanjem ter z vsemi pomožnimi deli, prenosi in prevozi. </t>
  </si>
  <si>
    <t xml:space="preserve">Znesek v 
€ brez DDV </t>
  </si>
  <si>
    <t xml:space="preserve">Cena na 
enoto v € </t>
  </si>
  <si>
    <t>Naprava in montaža odkapne pločevine pod opečno kritino r.š. 25 cm iz pocinkane barvane pločevine debeline 0.6 mm komplet z vsem pritrdilnim in veznim materialom ter z vsemi pomožnimi deli in prenosi. Pločevina v barvi kritine.</t>
  </si>
  <si>
    <t>Naprava in montaža polkrožnih žlebov strehe r.š. 35 cm iz pocinkane barvane pločevine debeline 0.6 mm, komplet s kljukami, vsem pritrdilnim in veznim materialom, ter z vsemi pomožnimi deli in prenosi. Pločevina v barvi kritine.</t>
  </si>
  <si>
    <t xml:space="preserve">Odvoz viška materiala od izkopa kanalizacije, komplet z nakladanjem na kamion, razkladanjem, odvozom na gradbiščno deponijo ob objektu, ter vsemi pomožnimi deli, prenosi in prevozi.         </t>
  </si>
  <si>
    <t>PARKIRIŠČE, OKOLICA OBJEKTA, TLAKOVEC, OGRAJA</t>
  </si>
  <si>
    <t>Dobava in vgrajevanje obrabne in zaporne plasti bituminizirane zmesi AC 11 surf B70/100 A2 v debelini 4 cm v parkiriršče, komplet z vsemi pomožnimi deli, prenosi in prevozi.</t>
  </si>
  <si>
    <t>3.5.32</t>
  </si>
  <si>
    <t>3.5.33</t>
  </si>
  <si>
    <t>3.5.34</t>
  </si>
  <si>
    <t>3.5.35</t>
  </si>
  <si>
    <t>3.5.36</t>
  </si>
  <si>
    <t>3.5.37</t>
  </si>
  <si>
    <t>3.5.38</t>
  </si>
  <si>
    <t>3.5.39</t>
  </si>
  <si>
    <r>
      <t xml:space="preserve">- požarno odporne izolacijske plošče (kot npr. FKD-S Thermal ali enakovredno, </t>
    </r>
    <r>
      <rPr>
        <sz val="10"/>
        <rFont val="Symbol"/>
        <family val="1"/>
        <charset val="2"/>
      </rPr>
      <t>l</t>
    </r>
    <r>
      <rPr>
        <sz val="10"/>
        <rFont val="Arial"/>
        <family val="2"/>
        <charset val="238"/>
      </rPr>
      <t>=0,035W/mK) deb. 16 cm, lepljene na podlago in sidrane s sidrnimi elementi v steno,</t>
    </r>
  </si>
  <si>
    <t>- dobavo in vgradnjo zaključnega silikonskega ometa zrnca deb. 2 mm praskane strukture,</t>
  </si>
  <si>
    <t>Planiranje dna izkopa s pripravo posteljice TIP 1  (SIST EN 1610) za položitev cevi, komplet z vsemi pomožnimi deli, prenosi in prevozi.</t>
  </si>
  <si>
    <t>Dobava in polaganje PVC cevi 8kN temenskega pritiska po SIST EN 1401-1 na že pripravljeno posteljico TIP1 pod 0,5% padcem, komplet s tesnili, spojnimi in fazonskimi elementi, komplet z vsemi pomožnimi deli, prenosi in prevozi.</t>
  </si>
  <si>
    <t>Dobava in polaganje PVC cevi 8kN temenskega pritiska po SIST EN 1401-1 na že pripravljeno posteljico TIP1 pod 0,5% padcem, komplet s tesnili, spojnimi in fazonskimi elementi, komplet z vsemi pomožnimi deli, prenosi in prevozi.
Dobava in polaganje gladkih kanalizacijskih cevi iz PVC materiala (SN8) po standardu SIST EN 1401-1 na že pripravljeno posteljico, komplet s tesnili, spojnimi in fazonskimi elementi in atestom za vodotesnost cevi ter z vsemi pomožnimi deli, prenosi in prevozi.</t>
  </si>
  <si>
    <t>PANELNA OGRAJA</t>
  </si>
  <si>
    <t>Izkop točkovnih temeljev za ograjo z vsemi pomožnimi deli in prenosi. Izkop kombiniran 60% strojno, 40% ročno, zemlja III. kat, komplet z nakladanjem na kamion, razkladanjem in odvozom zemlje na stalno deponijo do 5 km, ter z vsemi pomožnimi deli,               prenosi in prevozi (Ø30, globine 80cm).</t>
  </si>
  <si>
    <t>ŽIČNA - MREŽNA OGRAJA</t>
  </si>
  <si>
    <t>Dobava in vgradnja PP odtočnega jaška za žleb z vodoravnim odtokom, komplet s pokrovom z ročico, notranjo pregradno ploščo, izkopom, obbetoniranjem z betonom, priključkom na PVC DN110 ter vsemi pomožnimi deli,  prenosi in prevozi.</t>
  </si>
  <si>
    <t>Izdelava požiralnika iz B.C. fi 40 : v ceno je zajeti B.C. cev fi 40 cm, izkop, zasip, dobavo in vgraditev cevi, napravo mulde, vsa pomožna dela, izvedbo priključka na jašek kanalizacije, dobavo in montažo rešetke iz nodularne litine NL 500-7 po standardu ISO 1083, narejeno v skladu s standardom SIST EN 124 za razred D 400. Rešetka mora biti zaščitena z antikorozijsko zaščito - bitumen in imeti zračne odprtine), priključek na  meteorni kanal z PVC DN160.</t>
  </si>
  <si>
    <t>3.1.7</t>
  </si>
  <si>
    <t>Okenska obroba po detajlu (iz ravnih profilov in zgornjega dela)</t>
  </si>
  <si>
    <t>Izkop temelja hladilne enote z vsemi pomožnimi deli in prenosi. Izkop kombiniran 60% strojno, 40% ročno. zemlja III. kat, komplet z nakladanjem na kamion, razkladanjem in odvozom zemlje na stalno deponijo do 5 km, ter z vsemi pomožnimi deli, prenosi in prevozi.</t>
  </si>
  <si>
    <t>1.2.10</t>
  </si>
  <si>
    <t>Planiranje dna gradbene jame, komplet s potrebnim koprimiranjem ter vsemi pomožnimi deli,  prenosi in prevozi.</t>
  </si>
  <si>
    <t>Pripravljalna dela pred pričetkom del, komplet z načrtom organizacije in ureditve gradbišča, ograjo gradbišča, postavitev začasnih objektov na gradbišču za potrebe izvajalca, začasnih deponij in skladišč, ureditev dovoznih poti, izvajanje ukrepov za varno izvajanje del in zaščito pred prašenjem, odtranitvijo vseh začasnih objektov in ograj po končanju del z gradbišča ter vsemi pomožnimi deli, prenosi in prevozi.</t>
  </si>
  <si>
    <t>6.1.0</t>
  </si>
  <si>
    <t>Ostala nepredvidena dela -10 %</t>
  </si>
  <si>
    <t>Dobava in polaganje notranje talne vinilne nedrseče  obloge (razred R10), deb. 2 mm, antistatičnost &lt;2 kW, debelina obrabnega sloja &gt;1; po standardu SIST EN 14041, na predhodno očiščeno podlago, z vsemi pomožnimi deli, prenosi in prevozi.  Kot npr. GERFLOR TARALAY PREMIUM - COMPACT Indiana. Barvo izbere investitor.</t>
  </si>
  <si>
    <t>Izdelava stenskih zaokrožnic iz enakega materiala kot osnovni tlak vključno s podložnim PVC profilom radij 20 mm, višine 10 cm vključno z izvedbo protiprašnega zaključka. Kot npr. GERFLOR TARALAY PREMIUM - COMPACT. Barvo izbere investitor.</t>
  </si>
  <si>
    <t>Dobava in polaganje notranje talne vinilne nedrseče  obloge (razred R10), deb. 2 mm, antistatičnost &lt;2 kW, debelina obrabnega sloja &gt;1; po standardu SIST EN 14041, na predhodno očiščeno podlago, z vsemi pomožnimi deli, prenosi in prevozi.  Kot npr. GERFLOR TARALAY PREMIUM - COMPACT Indiana . Barvo izbere investitor.</t>
  </si>
  <si>
    <t>Izdelava stenskih zaokrožnic iz enakega materiala kot osnovni tlak vključno s podložnim PVC profilom radij 20 mm, višine 10 cm vključno z izvedbo protiprašnega zaključka. Kot npr. GERFLOR TARALAY PREMIUM - COMPACT Indiana. Barvo izbere investitor.</t>
  </si>
  <si>
    <t>Dobava in polaganje notranje talne nedrseče (razred R10)  keramike, deb. 10 mm, dimenzij 60/60, na predhodno očiščeno podlago, po obodu sten oz. tlaku so položene zaoblice, fuge so zapolnjene s fugirno maso I. kvalitete, komplet z lepilom za keramiko, 3 mm PVC križci, Alu zaoblicami, Alu zaključnimi vogalniki, trajnoelastičnim kitom ter vsemi pomožnimi deli, prenosi in prevozi. Po standardu SIST EN 14411. (kot npr. keramika Marazzi Sistem B , barva po izboru investitorja)</t>
  </si>
  <si>
    <t>Dobava in polaganje nizkostenske obrobe z zaobljenim robom keramike  deb. 10 mm, dimenzij 7/60, na predhodno očiščeno podlago, po obodu sten oz. tlaku so položene zaoblice, fuge so zapolnjene s fugirno maso I. kvalitete, komplet z lepilom za keramiko, 3 mm PVC križci, Alu zaoblicami, Alu zaključnimi vogalniki, trajnoelastičnim kitom ter vsemi pomožnimi deli, prenosi in prevozi. Po standardu SIST EN 14411. (kot npr. keramika Marazzi Sistem B,  barva po izboru investitorja)</t>
  </si>
  <si>
    <t>Dobava in polaganje notranje talne nedrseče (razred R10)  keramike, deb. 10 mm, dimenzij 60/60, na predhodno očiščeno podlago, po obodu sten oz. tlaku so položene zaoblice, fuge so zapolnjene s fugirno maso I. kvalitete, komplet z lepilom za keramiko, PVC križci, Alu zaoblicami, Alu zaključnimi vogalniki, trajnoelastičnim kitom ter vsemi pomožnimi deli, prenosi in prevozi. Po standardu SIST EN 14411. (kot npr. keramika Marazzi Sistem B,  barva po izboru investitorja)</t>
  </si>
  <si>
    <t>Dobava in polaganje nizkostenske obrobe z zaobljenim robom keramike  deb. 10 mm, dimenzij 7/60, na predhodno očiščeno podlago, po obodu sten oz. tlaku so položene zaoblice, fuge so zapolnjene s fugirno maso I. kvalitete, komplet z lepilom za keramiko, 3 mm  PVC križci, Alu zaoblicami, Alu zaključnimi vogalniki, trajnoelastičnim kitom ter vsemi pomožnimi deli, prenosi in prevozi. Po standardu SIST EN 14411. (kot npr. keramika Marazzi Sistem B,  barva po izboru investitorja)</t>
  </si>
  <si>
    <t>Dobava in polaganje notranje talne nedrseče (razred R10)  keramike, deb. 10 mm, dimenzij 60/60, na predhodno očiščeno podlago, po obodu sten oz. tlaku so položene zaoblice, fuge so zapolnjene s fugirno maso I. kvalitete, komplet z lepilom za keramiko, 3 mm PVC križci, Alu zaoblicami, Alu zaključnimi vogalniki, trajnoelastičnim kitom ter vsemi pomožnimi deli, prenosi in prevozi. Po standardu SIST EN 14411. (kot npr. keramika Marazzi Sistem B, -  barva po izboru investitorja)</t>
  </si>
  <si>
    <t>Dobava in polaganje nizkostenske obrobe z zaobljenim robom keramike  deb. 10 mm, dimenzij 7/60, na predhodno očiščeno podlago, po obodu sten oz. tlaku so položene zaoblice, fuge so zapolnjene s fugirno maso I. kvalitete, komplet z lepilom za keramiko, 3 mm PVC križci, Alu zaoblicami, Alu zaključnimi vogalniki, trajnoelastičnim kitom ter vsemi pomožnimi deli, prenosi in prevozi. Po standardu SIST EN 14411. (kot npr. keramika Marazzi Sistem B -  barva po izboru investitorja)</t>
  </si>
  <si>
    <t>Dobava in polaganje notranje talne nedrseče (razred R10)  keramike, deb. 10 mm, dimenzij 60/60, na predhodno očiščeno podlago, po obodu sten oz. tlaku so položene zaoblice, fuge so zapolnjene s fugirno maso I. kvalitete, komplet z lepilom za keramiko, 3 mm PVC križci, Alu zaoblicami, Alu zaključnimi vogalniki, trajnoelastičnim kitom ter vsemi pomožnimi deli, prenosi in prevozi. Po standardu SIST EN 14411. (kot npr. keramika Marazzi Sistem B -  barva po izboru investitorja)</t>
  </si>
  <si>
    <t>(kot npr. sistem Baumit Star) , barva bela</t>
  </si>
  <si>
    <t>- dobavo in vgradnjo zaključnega silikonskega ometa, zrnca deb. 2 mm - praskane strukture, bele barve</t>
  </si>
  <si>
    <t>Dobava in naprava fasadnih profilov iz trdega EPS400 (50kg/m3) stiroporja, 4 slojno zaščitenega z akrilatom, steklenimi vlakni in kremenčevim peskom po projektantskem detajlu, komplet z  lepljenjem na fasado in končnim pleskanjem z belo fasadno barvo, z vsem materialom, pomožnimi deli, prenosi in prevozi.</t>
  </si>
  <si>
    <t>- dobavo in vgradnjo zaključnega silikonskega ometa-kulirplast, z vsemi pomožnimi deli, prenosi in prevozi. Barva v opečnih odtenkih</t>
  </si>
  <si>
    <t>Dobava in vgrajevanje gramoza - frakcije 16-32 mm pod nastavek temelja t.č. v debelini 40 cm, komplet s komprimiranjem v plasteh 20 cm do zbitosti (gostota 95-98% po Proctorju in dinamični deformacijski modul Evd ≥ 40 MPa) do projektirane kote dna podložnega betona, obračunom v komprimiranem stanju ter z vsemi pomožnimi deli, prenosi in prevozi. (2,2 m x 1,5 m)</t>
  </si>
  <si>
    <t>Splošno: Vsa rušitvena dela se morajo izvajati po veljavnih tehničnih predpisih, normativih, standardih in zakonodaji.  V enoto cene je potrebno zajeti uporabo delovnih odrov, prevozov, zaščito gradbišča ter vertikalni in horizontalni transport na gradbišču.</t>
  </si>
  <si>
    <t xml:space="preserve">Demontaža oz. odstranitev notranje opreme,  komplet s prenosom iz objekta, s sortiranjem, z nakladanjem na kamion, razkladanjem, odvozom na stalno deponijo do pooblaščenega zbiralca, ter vsemi pomožnimi deli, prenosi in prevozi.  </t>
  </si>
  <si>
    <r>
      <t xml:space="preserve">Rušenje in odstranitev </t>
    </r>
    <r>
      <rPr>
        <b/>
        <u/>
        <sz val="10"/>
        <rFont val="Arial"/>
        <family val="2"/>
        <charset val="238"/>
      </rPr>
      <t>lesene</t>
    </r>
    <r>
      <rPr>
        <sz val="10"/>
        <rFont val="Arial"/>
        <family val="2"/>
        <charset val="238"/>
      </rPr>
      <t xml:space="preserve"> strešne konstrukcije, frčade in stebrov, lesenih stopnic, lesenih pregradnih sten v hlevu,  lesenega kmečkega stropa, lesenih podpornikov stropa in vratnih odprtin, talne lesene obloge, lesene ograje ter ostalih lesenih elementov. Komplet s prenosom ruševin iz objekta, z nakladanjem na kamion, razkladanjem, odvozom na stalno deponijo do pooblaščenega zbiralca, ter vsemi pomožnimi deli, prenosi in prevozi.  </t>
    </r>
  </si>
  <si>
    <r>
      <t xml:space="preserve">Rušenje in odstranitev </t>
    </r>
    <r>
      <rPr>
        <b/>
        <u/>
        <sz val="10"/>
        <rFont val="Arial"/>
        <family val="2"/>
        <charset val="238"/>
      </rPr>
      <t>opečne</t>
    </r>
    <r>
      <rPr>
        <sz val="10"/>
        <rFont val="Arial"/>
        <family val="2"/>
        <charset val="238"/>
      </rPr>
      <t xml:space="preserve"> kritine, komplet s slemenjaki,opečnih dimnikov, velbanega stropa, opečnih sten in stebrov, opečne talne obloge in ostalih opečnih konstrukcij. Komplet s prenosom ruševin do kamiona,  nakladanjem na kamion, razkladanjem, odvozom na stalno deponijo do pooblaščenega zbiralca, ter vsemi pomožnimi deli, prenosi in prevozi.  </t>
    </r>
  </si>
  <si>
    <r>
      <t>Rušenje oz. odstranitev obstoječih</t>
    </r>
    <r>
      <rPr>
        <u/>
        <sz val="10"/>
        <rFont val="Arial"/>
        <family val="2"/>
        <charset val="238"/>
      </rPr>
      <t xml:space="preserve"> </t>
    </r>
    <r>
      <rPr>
        <b/>
        <u/>
        <sz val="10"/>
        <rFont val="Arial"/>
        <family val="2"/>
        <charset val="238"/>
      </rPr>
      <t>betonskih</t>
    </r>
    <r>
      <rPr>
        <sz val="10"/>
        <rFont val="Arial"/>
        <family val="2"/>
        <charset val="238"/>
      </rPr>
      <t xml:space="preserve"> stopnic pri vhodu, betonskih talnih plošč, betonskih temeljev objekta in ograje, betonskih robnikov ograje in ostalih betonskih konstrukcij, komplet s prenosom ruševin iz objekta, z nakladanjem na kamion, razkladanjem, odvozom na stalno deponijo do pooblaščenega zbiralca, ter vsemi pomožnimi deli, prenosi in prevozi.  </t>
    </r>
  </si>
  <si>
    <t xml:space="preserve">Rušenje oz. odstranitev žične in panelne ograje, kpl. s stebri, dvokrilnimi kovinskimi vrati, komplet  z nakladanjem na kamion, razkladanjem, odvozom na stalno deponijo do pooblaščenega zbiralca, ter vsemi pomožnimi deli, prenosi in prevozi.  </t>
  </si>
  <si>
    <t>Ročno podiranje dreves, grmovja, vinske trte, v ceno všteti izkop štorov, čiščenje vejevja, odvoz lesa na stalno deponijo do 5 km in razkladanjem ter vsemi pomožnimi deli, prenosi in prevozi. Ocenjeno</t>
  </si>
  <si>
    <t>Strojno ročni izkop zemlje IV. kategorije (oz. gramoznega nasutja) za kanalizacijo, z odlaganjem materiala na rob izkopa, ter z vsemi pomožnimi deli, prenosi in prevozi. - strojni izkop 90 %, ročni izkop 10 %</t>
  </si>
  <si>
    <t>Strojno ročni izkop zemlje IV. Kategorije  (oz. gramoznega nasutja) za kanalizacijo, z odlaganjem materiala na rob izkopa, ter z vsemi pomožnimi deli, prenosi in prevozi. - strojni izkop 90 %, ročni izkop 10 %</t>
  </si>
  <si>
    <t xml:space="preserve">Preskus tesnosti cevovoda po cevnih odsekih od jaška do jaška vključno z vsemi priključki po SIST EN1610 z zrakom - preskus po metodi LC 100 mbar nadtlaka. Preskus tesnosti mora izvesti akreditiran (registriran,usposobljen in od izvajalca neodvisen) preskusni laboratorij. Izvajalec preskusov mora poročilu priložiti veljavno akreditacijsko listino (potrdilo o usposobljenosti laboratorija) ter veljavno dokazilo o umerjenosti merilnih instrumentov (kalibracijski certifikat). </t>
  </si>
  <si>
    <t xml:space="preserve">- fekalna kanalizacija cev DN 110 </t>
  </si>
  <si>
    <t>- fekalna kanalizacija cev DN 125</t>
  </si>
  <si>
    <t>Dobava in vgradnja PE kanalskih jaškov DN 500 s koritom globine do 1,00 m za fekalno kanalizacijo, z ravnim koritom, dno jaška 1/1, komplet z izkopom, zasipom z gramoznim nasutjem in nabijanjem po plasteh 20 cm do zbitosti 40 Mpa, dobavo in montažo pohodnega pokrova iz PE z dvema ročajema, priključkom na PVC cevi ter vsemi pomožnimi deli, materialom, prenosi in prevozi.   (kot npr. kanalski jašek Romold 1B in PE pohodni pokrov).</t>
  </si>
  <si>
    <t>Fina izravnava in valjanje gramoza pred položitvijo tlakovca, komplet z vsemi pomožnimi deli,  prenosi in prevozi.</t>
  </si>
  <si>
    <t xml:space="preserve">Dobava in vgrajevanje gramoza - frakcije 0-63 mm, komplet s komprimiranjem v plasteh 20 cm do zbitosti (gostota 95-98% po Proctorju in dinamični deformacijski modul Evd ≥ 40 MPa) do projektirane kote dna tlakovanca s sekancem, obračunom v komprimiranem stanju ter z vsemi pomožnimi deli, prenosi in prevozi. deb. 40 cm </t>
  </si>
  <si>
    <t>2.9.7</t>
  </si>
  <si>
    <r>
      <t>Naprava oz. izvedba</t>
    </r>
    <r>
      <rPr>
        <sz val="10"/>
        <rFont val="Arial CE"/>
        <charset val="238"/>
      </rPr>
      <t xml:space="preserve"> apneno-cementnega ometa  (kot npr.  BAUMIT MPA35 ali enakovredno), zrnavost 2 mm. Podlago predhodno obdelati s cementnim obrizgom (kot npr. Baumit Spritz) kpl. z </t>
    </r>
    <r>
      <rPr>
        <sz val="10"/>
        <rFont val="Arial CE"/>
        <family val="2"/>
        <charset val="238"/>
      </rPr>
      <t xml:space="preserve">dobavo materiala, ter vsemi pomožnimi deli, materialom, prenosi in prevozi.  V ceno všteti tudi dobavo in oplesk s fasadno barvo na osnovi silikonov, kot npr. SilikonColor - bela. Dela izvesti v skladu z navodili proizvajalca.                                                                             </t>
    </r>
  </si>
  <si>
    <t>Zaključni sloj horizontalnega dela ograje (zgornji rob)</t>
  </si>
  <si>
    <t>2.9.8</t>
  </si>
  <si>
    <t>3.1.15</t>
  </si>
  <si>
    <t>Izkop pasovnih temeljev vhodnega podesta in rampe z vsemi pomožnimi deli in prenosi. Izkop kombiniran 60% strojno, 40% ročno. zemlja III. kat, komplet z nakladanjem na kamion, razkladanjem in odvozom zemlje na stalno deponijo do 5 km, ter z vsemi pomožnimi deli, prenosi in prevozi.</t>
  </si>
  <si>
    <r>
      <t xml:space="preserve">Dobava in vgrajevanje cementnega betona C25/30 XC2 CI 0,2 Dmax32 S4 PV-I (SIST EN 206:2013, SIST 1026:2016)  v </t>
    </r>
    <r>
      <rPr>
        <b/>
        <sz val="10"/>
        <color theme="1"/>
        <rFont val="Arial CE"/>
        <charset val="238"/>
      </rPr>
      <t>AB talno ploščo vhodnega podesta</t>
    </r>
    <r>
      <rPr>
        <sz val="10"/>
        <color theme="1"/>
        <rFont val="Arial CE"/>
        <charset val="238"/>
      </rPr>
      <t xml:space="preserve"> deb. 10 cm,  prereza  0.08 - 0.12 m3/m2, komplet z vsemi pomožnimi deli, prenosi in prevozi.</t>
    </r>
  </si>
  <si>
    <r>
      <t xml:space="preserve">Dobava in vgrajevanje cementnega betona  C25/30 XC1 CI 0,2 Dmax32 S4 (SIST EN 206:2013, SIST 1026:2016)  v AB </t>
    </r>
    <r>
      <rPr>
        <b/>
        <sz val="10"/>
        <color theme="1"/>
        <rFont val="Arial CE"/>
        <charset val="238"/>
      </rPr>
      <t>stene pritličja</t>
    </r>
    <r>
      <rPr>
        <sz val="10"/>
        <color theme="1"/>
        <rFont val="Arial CE"/>
        <charset val="238"/>
      </rPr>
      <t>,  prereza  0.04 - 0.12 m3/m2/m1, komplet z vsemi pomožnimi deli, prenosi in prevozi.</t>
    </r>
  </si>
  <si>
    <r>
      <t xml:space="preserve">Dobava in vgrajevanje cementnega betona  C25/30 XC1 CI 0,2 Dmax32 S4 (SIST EN 206:2013, SIST 1026:2016)  v </t>
    </r>
    <r>
      <rPr>
        <b/>
        <sz val="10"/>
        <color theme="1"/>
        <rFont val="Arial CE"/>
        <family val="2"/>
        <charset val="238"/>
      </rPr>
      <t>AB stebre pritličja dim. 30/30 cm</t>
    </r>
    <r>
      <rPr>
        <sz val="10"/>
        <color theme="1"/>
        <rFont val="Arial CE"/>
        <family val="2"/>
        <charset val="238"/>
      </rPr>
      <t>,  prereza  0.08 - 0.12 m3/m2/m1, komplet z vsemi pomožnimi deli, prenosi in prevozi.</t>
    </r>
  </si>
  <si>
    <r>
      <t>Dobava in vgrajevanje cementnega betona  C25/30 XC1 CI 0,2 Dmax32 S4 (SIST EN 206:2013, SIST 1026:2016)  v AB v</t>
    </r>
    <r>
      <rPr>
        <b/>
        <sz val="10"/>
        <color theme="1"/>
        <rFont val="Arial CE"/>
        <family val="2"/>
        <charset val="238"/>
      </rPr>
      <t>ertikalne vezi objekta</t>
    </r>
    <r>
      <rPr>
        <sz val="10"/>
        <color theme="1"/>
        <rFont val="Arial CE"/>
        <family val="2"/>
        <charset val="238"/>
      </rPr>
      <t>,  prereza  0.04 - 0.12 m3/m2/m1, komplet z vsemi pomožnimi deli, prenosi in prevozi.</t>
    </r>
  </si>
  <si>
    <r>
      <t xml:space="preserve">Dobava in vgrajevanje cementnega betona C25/30 XC1 CI 0,2 Dmax32 S4 (SIST EN 206:2013, SIST 1026:2016) v </t>
    </r>
    <r>
      <rPr>
        <b/>
        <sz val="10"/>
        <color theme="1"/>
        <rFont val="Arial CE"/>
        <charset val="238"/>
      </rPr>
      <t>AB horizontalne vezi</t>
    </r>
    <r>
      <rPr>
        <sz val="10"/>
        <color theme="1"/>
        <rFont val="Arial CE"/>
        <charset val="238"/>
      </rPr>
      <t>,  prereza  0.12 - 0.20 m3/m2/m1, komplet z vsemi pomožnimi deli, prenosi in prevozi.</t>
    </r>
  </si>
  <si>
    <r>
      <t xml:space="preserve">Dobava in vgrajevanje cementnega betona C25/30 XC1 CI 0,2 Dmax32 S4 (SIST EN 206:2013, SIST 1026:2016) v </t>
    </r>
    <r>
      <rPr>
        <b/>
        <sz val="10"/>
        <color theme="1"/>
        <rFont val="Arial CE"/>
        <family val="2"/>
        <charset val="238"/>
      </rPr>
      <t>AB kapitele dim. 100/100/40 cm</t>
    </r>
    <r>
      <rPr>
        <sz val="10"/>
        <color theme="1"/>
        <rFont val="Arial CE"/>
        <family val="2"/>
        <charset val="238"/>
      </rPr>
      <t>, komplet z vsemi pomožnimi deli, prenosi in prevozi.</t>
    </r>
  </si>
  <si>
    <r>
      <t xml:space="preserve">Dobava in vgrajevanje cementnega betona C25/30 XC1 CI 0,2 Dmax32 S4 (SIST EN 206:2013, SIST 1026:2016) v AB </t>
    </r>
    <r>
      <rPr>
        <b/>
        <sz val="10"/>
        <color theme="1"/>
        <rFont val="Arial CE"/>
        <family val="2"/>
        <charset val="238"/>
      </rPr>
      <t>notranje stopnišče objekta</t>
    </r>
    <r>
      <rPr>
        <sz val="10"/>
        <color theme="1"/>
        <rFont val="Arial CE"/>
        <family val="2"/>
        <charset val="238"/>
      </rPr>
      <t xml:space="preserve">,  prereza  0.08 - 0.12 m3/m2/m1, komplet z vsemi pomožnimi deli, prenosi in prevozi. </t>
    </r>
  </si>
  <si>
    <r>
      <t xml:space="preserve">Dobava in vgrajevanje cementnega betona  C25/30 XC1 CI 0,2 Dmax32 S4 (SIST EN 206:2013, SIST 1026:2016) v </t>
    </r>
    <r>
      <rPr>
        <b/>
        <sz val="10"/>
        <color theme="1"/>
        <rFont val="Arial CE"/>
        <charset val="238"/>
      </rPr>
      <t>okrogle AB zunanje stebre</t>
    </r>
    <r>
      <rPr>
        <sz val="10"/>
        <color theme="1"/>
        <rFont val="Arial CE"/>
        <family val="2"/>
        <charset val="238"/>
      </rPr>
      <t xml:space="preserve">, komplet z vsemi pomožnimi deli, prenosi in prevozi. </t>
    </r>
    <r>
      <rPr>
        <sz val="10"/>
        <color theme="1"/>
        <rFont val="Calibri"/>
        <family val="2"/>
        <charset val="238"/>
      </rPr>
      <t>Ø35 cm</t>
    </r>
  </si>
  <si>
    <r>
      <t xml:space="preserve">Dobava in vgrajevanje cementnega betona  C25/30 XC1 CI 0,2 Dmax32 S4 (SIST EN 206:2013, SIST 1026:2016) v </t>
    </r>
    <r>
      <rPr>
        <b/>
        <sz val="10"/>
        <color theme="1"/>
        <rFont val="Arial CE"/>
        <charset val="238"/>
      </rPr>
      <t xml:space="preserve"> AB oboke med zunanjimi stebri</t>
    </r>
    <r>
      <rPr>
        <sz val="10"/>
        <color theme="1"/>
        <rFont val="Arial CE"/>
        <family val="2"/>
        <charset val="238"/>
      </rPr>
      <t xml:space="preserve">,  prereza  0,2 m3/m2/m1, komplet z vsemi pomožnimi deli, prenosi in prevozi. </t>
    </r>
    <r>
      <rPr>
        <sz val="10"/>
        <color theme="1"/>
        <rFont val="Calibri"/>
        <family val="2"/>
        <charset val="238"/>
      </rPr>
      <t>Deb. 20 cm</t>
    </r>
  </si>
  <si>
    <r>
      <t xml:space="preserve">Dobava in vgrajevanje cementnega betona  </t>
    </r>
    <r>
      <rPr>
        <sz val="10"/>
        <color theme="1"/>
        <rFont val="Arial CE"/>
        <charset val="238"/>
      </rPr>
      <t>C30/37 XC2 CI 0,2 Dmax32 S4 (SIST EN 206:2013, SIST 1026:2016) v temelj hladilne enote</t>
    </r>
    <r>
      <rPr>
        <sz val="10"/>
        <color theme="1"/>
        <rFont val="Arial CE"/>
        <family val="2"/>
        <charset val="238"/>
      </rPr>
      <t xml:space="preserve">, komplet z izkopom, opažem in armaturo, vsemi pomožnimi deli, prenosi in prevozi. </t>
    </r>
    <r>
      <rPr>
        <sz val="10"/>
        <color theme="1"/>
        <rFont val="Arial"/>
        <family val="2"/>
        <charset val="238"/>
      </rPr>
      <t>Dim. 1200x1000x700 mm</t>
    </r>
  </si>
  <si>
    <r>
      <t>Naprava opaža zunanje</t>
    </r>
    <r>
      <rPr>
        <b/>
        <sz val="10"/>
        <color theme="1"/>
        <rFont val="Arial"/>
        <family val="2"/>
        <charset val="238"/>
      </rPr>
      <t xml:space="preserve"> AB rampe</t>
    </r>
    <r>
      <rPr>
        <sz val="10"/>
        <color theme="1"/>
        <rFont val="Arial"/>
        <family val="2"/>
        <charset val="238"/>
      </rPr>
      <t xml:space="preserve">. V ceno je potrebno zajeti opaževanje, razopaževanje, čiščenje opaža, komplet z vsemi pomožnimi deli, prenosi in  prevozi.    </t>
    </r>
  </si>
  <si>
    <r>
      <t xml:space="preserve">Dobava in naprava dvostranskega opaža AB </t>
    </r>
    <r>
      <rPr>
        <b/>
        <sz val="10"/>
        <color theme="1"/>
        <rFont val="Arial CE"/>
        <family val="2"/>
        <charset val="238"/>
      </rPr>
      <t>horizontalnih vezi</t>
    </r>
    <r>
      <rPr>
        <sz val="10"/>
        <color theme="1"/>
        <rFont val="Arial CE"/>
        <family val="2"/>
        <charset val="238"/>
      </rPr>
      <t xml:space="preserve"> v višini do 20 cm, komplet z opaževanjem, razopaževanjem in čiščenjem opaža ter vsemi pomožnimi deli, prenosi in prevozi.               </t>
    </r>
  </si>
  <si>
    <r>
      <t xml:space="preserve">Dobava in naprava enostranskega opaža (podpiranje) </t>
    </r>
    <r>
      <rPr>
        <b/>
        <sz val="10"/>
        <color theme="1"/>
        <rFont val="Arial CE"/>
        <family val="2"/>
        <charset val="238"/>
      </rPr>
      <t>kapitelov</t>
    </r>
    <r>
      <rPr>
        <sz val="10"/>
        <color theme="1"/>
        <rFont val="Arial CE"/>
        <family val="2"/>
        <charset val="238"/>
      </rPr>
      <t xml:space="preserve"> v višini do 3,20 m, komplet z odranjem, opaževanjem, razopaževanjem in čiščenjem opaža ter vsemi pomožnimi deli, prenosi in prevozi.                  </t>
    </r>
  </si>
  <si>
    <r>
      <t xml:space="preserve">Dobava in naprava štiristranskega opaža </t>
    </r>
    <r>
      <rPr>
        <b/>
        <sz val="10"/>
        <color theme="1"/>
        <rFont val="Arial CE"/>
        <family val="2"/>
        <charset val="238"/>
      </rPr>
      <t>kapitelov</t>
    </r>
    <r>
      <rPr>
        <sz val="10"/>
        <color theme="1"/>
        <rFont val="Arial CE"/>
        <family val="2"/>
        <charset val="238"/>
      </rPr>
      <t xml:space="preserve"> v višini 0,20 m, komplet z odranjem, opaževanjem, razopaževanjem in čiščenjem opaža ter vsemi pomožnimi deli, prenosi in prevozi.                  </t>
    </r>
  </si>
  <si>
    <r>
      <t xml:space="preserve">Dobava in naprava dvostranskega opaža </t>
    </r>
    <r>
      <rPr>
        <b/>
        <sz val="10"/>
        <color theme="1"/>
        <rFont val="Arial CE"/>
        <family val="2"/>
        <charset val="238"/>
      </rPr>
      <t>betonskih obokov</t>
    </r>
    <r>
      <rPr>
        <sz val="10"/>
        <color theme="1"/>
        <rFont val="Arial CE"/>
        <family val="2"/>
        <charset val="238"/>
      </rPr>
      <t xml:space="preserve">, komplet z odranjem, opaževanjem, razopaževanjem in čiščenjem opaža ter vsemi pomožnimi deli, prenosi in prevozi.                  </t>
    </r>
  </si>
  <si>
    <r>
      <t xml:space="preserve">Dobava in naprava enostranskega opaža </t>
    </r>
    <r>
      <rPr>
        <b/>
        <sz val="10"/>
        <color theme="1"/>
        <rFont val="Arial CE"/>
        <family val="2"/>
        <charset val="238"/>
      </rPr>
      <t>betonskih obokov - podpiranje</t>
    </r>
    <r>
      <rPr>
        <sz val="10"/>
        <color theme="1"/>
        <rFont val="Arial CE"/>
        <family val="2"/>
        <charset val="238"/>
      </rPr>
      <t xml:space="preserve">, komplet z odranjem, opaževanjem, razopaževanjem in čiščenjem opaža ter vsemi pomožnimi deli, prenosi in prevozi. obokanje                 </t>
    </r>
  </si>
  <si>
    <t xml:space="preserve">Dobava in vgradnja opečnih zidakov POROTHERM 20 PROFI DRYFIX ali enakovredeni material za zidove debeline 20 cm in POROTHERM DRYFIX extra lepila ali enakovredenega materiala, komplet z izvedbo po navodilih proizvajalca ter vsemi pomožnimi deli,  prenosi in prevozi.  OGRAJA  med stebri                                            </t>
  </si>
  <si>
    <t>- požarno odporne izolacijske plošče (kot npr. FKD-S Thermal ali enakovredno) deb. 5 cm, lepljene na podlago in sidrane s sidrnimi elementi v steno,</t>
  </si>
  <si>
    <r>
      <t xml:space="preserve">Dobava in vgrajevanje cementnega betona C25/30 XC2 CI 0,2 Dmax32 S4 PV-I (SIST EN 206:2013, SIST 1026:2016) v </t>
    </r>
    <r>
      <rPr>
        <b/>
        <sz val="10"/>
        <rFont val="Arial CE"/>
        <family val="2"/>
        <charset val="238"/>
      </rPr>
      <t>AB talno ploščo</t>
    </r>
    <r>
      <rPr>
        <sz val="10"/>
        <rFont val="Arial CE"/>
        <family val="2"/>
        <charset val="238"/>
      </rPr>
      <t xml:space="preserve"> </t>
    </r>
    <r>
      <rPr>
        <b/>
        <sz val="10"/>
        <rFont val="Arial CE"/>
        <family val="2"/>
        <charset val="238"/>
      </rPr>
      <t>objekta</t>
    </r>
    <r>
      <rPr>
        <sz val="10"/>
        <rFont val="Arial CE"/>
        <family val="2"/>
        <charset val="238"/>
      </rPr>
      <t xml:space="preserve"> deb. 25 cm,  prereza  0.20 - 0.30 m3/m2, komplet z vsemi pomožnimi deli, prenosi in prevozi.</t>
    </r>
  </si>
  <si>
    <r>
      <t xml:space="preserve">Dobava in vgrajevanje cementnega betona C25/30 XC1 CI 0,2 Dmax32 S4 (SIST EN 206:2013, SIST 1026:2016)  v </t>
    </r>
    <r>
      <rPr>
        <b/>
        <sz val="10"/>
        <rFont val="Arial CE"/>
        <charset val="238"/>
      </rPr>
      <t>AB talno ploščo</t>
    </r>
    <r>
      <rPr>
        <sz val="10"/>
        <rFont val="Arial CE"/>
        <charset val="238"/>
      </rPr>
      <t xml:space="preserve"> </t>
    </r>
    <r>
      <rPr>
        <b/>
        <sz val="10"/>
        <rFont val="Arial CE"/>
        <charset val="238"/>
      </rPr>
      <t>prostora za elektroinstalacije</t>
    </r>
    <r>
      <rPr>
        <sz val="10"/>
        <rFont val="Arial CE"/>
        <charset val="238"/>
      </rPr>
      <t xml:space="preserve"> deb. 15 cm,  prereza  0.12 - 0.20 m3/m2, komplet z vsemi pomožnimi deli, prenosi in prevozi.</t>
    </r>
  </si>
  <si>
    <r>
      <t xml:space="preserve">Dobava in vgrajevanje cementnega betona C25/30 XC2 CI 0,2 Dmax32 S4 PV-I (SIST EN 206:2013, SIST 1026:2016) v </t>
    </r>
    <r>
      <rPr>
        <b/>
        <sz val="10"/>
        <rFont val="Arial"/>
        <family val="2"/>
        <charset val="238"/>
      </rPr>
      <t>pasovne temelje</t>
    </r>
    <r>
      <rPr>
        <sz val="10"/>
        <rFont val="Arial"/>
        <family val="2"/>
        <charset val="238"/>
      </rPr>
      <t xml:space="preserve"> vhodnega podesta, prereza 0.20 - 0.40 m3/m2/m1, komplet z vsemi pomožnimi deli, prenosi in prevozi.</t>
    </r>
  </si>
  <si>
    <r>
      <t xml:space="preserve">Dobava in vgrajevanje cementnega betona C25/30 XC2 CI 0,2 Dmax32 S4 PV-I (SIST EN 206:2013, SIST 1026:2016) v AB </t>
    </r>
    <r>
      <rPr>
        <b/>
        <sz val="10"/>
        <rFont val="Arial CE"/>
        <family val="2"/>
        <charset val="238"/>
      </rPr>
      <t>zunanje stopnišče</t>
    </r>
    <r>
      <rPr>
        <sz val="10"/>
        <rFont val="Arial CE"/>
        <family val="2"/>
        <charset val="238"/>
      </rPr>
      <t xml:space="preserve">,  prereza  0.12 - 0.20 m3/m2/m1, komplet z vsemi pomožnimi deli, prenosi in prevozi. </t>
    </r>
  </si>
  <si>
    <r>
      <t xml:space="preserve">Dobava in vgrajevanje cementnega betona C25/30 XC2 CI 0,2 Dmax32 S4 PV-I (SIST EN 206:2013, SIST 1026:2016) v AB </t>
    </r>
    <r>
      <rPr>
        <b/>
        <sz val="10"/>
        <rFont val="Arial CE"/>
        <family val="2"/>
        <charset val="238"/>
      </rPr>
      <t>zunanjo rampo deb. 10 cm</t>
    </r>
    <r>
      <rPr>
        <sz val="10"/>
        <rFont val="Arial CE"/>
        <family val="2"/>
        <charset val="238"/>
      </rPr>
      <t xml:space="preserve">,  prereza  0.12 - 0.2 m3/m2/m1, komplet z vsemi pomožnimi deli, prenosi in prevozi. </t>
    </r>
  </si>
  <si>
    <r>
      <t xml:space="preserve">Dobava in vgrajevanje cementnega betona  C25/30 XC1 CI 0,2 Dmax32 S4 (SIST EN 206:2013, SIST 1026:2016)  v </t>
    </r>
    <r>
      <rPr>
        <b/>
        <sz val="10"/>
        <color theme="1"/>
        <rFont val="Arial CE"/>
        <family val="2"/>
        <charset val="238"/>
      </rPr>
      <t>AB zunanje stebre</t>
    </r>
    <r>
      <rPr>
        <sz val="10"/>
        <color theme="1"/>
        <rFont val="Arial CE"/>
        <family val="2"/>
        <charset val="238"/>
      </rPr>
      <t>,  prereza  0.12 - 0.20 m3/m2/m1, komplet z vsemi pomožnimi deli, prenosi in prevozi. 40/40 cm</t>
    </r>
  </si>
  <si>
    <r>
      <t xml:space="preserve">Dobava in naprava enostranskega opaža AB </t>
    </r>
    <r>
      <rPr>
        <b/>
        <sz val="10"/>
        <rFont val="Arial CE"/>
        <family val="2"/>
        <charset val="238"/>
      </rPr>
      <t>talne plošče vhodnega podesta</t>
    </r>
    <r>
      <rPr>
        <sz val="10"/>
        <rFont val="Arial CE"/>
        <family val="2"/>
        <charset val="238"/>
      </rPr>
      <t xml:space="preserve"> v višini do 10 cm po obodu, komplet z opaževanjem, razopaževanjem in čiščenjem opaža ter vsemi pomožnimi deli, prenosi in prevozi.                  </t>
    </r>
  </si>
  <si>
    <t>Dobava in vgrajevanje gramoza - frakcije 0-63 mm pod podložni beton objekta v debelini do 40 cm, komplet s komprimiranjem v plasteh 20 cm do zbitosti (gostota 95-98% po Proctorju in dinamični deformacijski modul Evd ≥ 40 MPa) do projektirane kote dna podložnega betona, obračunom v komprimiranem stanju ter z vsemi pomožnimi deli, prenosi in prevozi.</t>
  </si>
  <si>
    <t>1.2.2</t>
  </si>
  <si>
    <t xml:space="preserve">Dobava in izdelava vertikalne hidroizolacije po obodu AB talne plošče oz. od projektirane kote dna talne plošče ter pod coklom skupne višine 60 cm iz 1x osnovni hladni premaz cele površine in 1x varjeni Izotekt V4 ali enakovreden material, v ceno je zajeti dodatnih 15% izolacije zaradi izvedbe spojev, komplet z izvedbo po navodilih proizvajalca ter vsemi pomožnimi deli, prenosi in prevozi. (obračun po neto vgrajeni površini)                                               </t>
  </si>
  <si>
    <t xml:space="preserve">Dobava in vgradnja čepaste PE folije (gumbaste membrane) skupne dolžine 80 cm, kot zaščita toplotne izolacije v nasutju, v ceno je zajeti dodatnih 15% izolacije zaradi izvedbe spojev komplet z vsemi pomožnimi deli, prenosi in prevozi. (obračun po neto vgrajeni površini)                           </t>
  </si>
  <si>
    <t xml:space="preserve">Dobava in izdelava toplotne izolacije v nasutju  in pod cokel po obodu objekta, skupne višine 45 cm iz XPS 300-NL (300 Kpa) debeline 14 cm, komplet s stekleno mrežo, lepljeno z lepilom na toplotno izolacijo, v ceno je zajeti dodatnih 15% mreže zaradi prekrivanja stika izolacija - zid, vsem pritrdilnim in veznim materialom ter z vsemi pomožnimi deli, prenosi in prevozi. (obračun po neto vgrajeni površini)                   </t>
  </si>
  <si>
    <t>Dobava in pokrivanje strešine z opečno kritino iz engobiranega bobrovca, komplet s kapnimi strešniki,  3/4. strešniki, strešniki za zračnike (levi in desni), z zračniki (35 levi + 35 desni - skupaj 70 kom), vsem pritrdilnim in veznim materialom ter z vsemi pomožnimi deli, prenosi in prevozi, v skladu z navodili proizvajalca.</t>
  </si>
  <si>
    <t>2.3.5</t>
  </si>
  <si>
    <t>2.3.6</t>
  </si>
  <si>
    <t>- dolžina 70 cm</t>
  </si>
  <si>
    <t>- dolžina 160 cm</t>
  </si>
  <si>
    <r>
      <t xml:space="preserve">Dobava oz. izdelava in montaža </t>
    </r>
    <r>
      <rPr>
        <b/>
        <sz val="10"/>
        <rFont val="Arial"/>
        <family val="2"/>
        <charset val="238"/>
      </rPr>
      <t>stropnega sistema</t>
    </r>
    <r>
      <rPr>
        <sz val="10"/>
        <rFont val="Arial"/>
        <family val="2"/>
        <charset val="238"/>
      </rPr>
      <t xml:space="preserve"> iz mavčnih plošč z dvonivojsko kovinsko podkonstrukcijo D112, sestavljenih iz dvoslojne obloge Knauf gradbenih plošč GKB 2x12,5mm dim. 2000/1250/15 mm, komplet z bandažiranjem - Q2, vsem pritrdilnim materialom ter vsemi pomožnimi deli, prenosi in prevozi. Sistem: Knauf D112 - pritličje. Strop spuščen 35 cm. </t>
    </r>
  </si>
  <si>
    <r>
      <t xml:space="preserve">Dobava oz. izdelava in montaža </t>
    </r>
    <r>
      <rPr>
        <b/>
        <sz val="10"/>
        <rFont val="Arial"/>
        <family val="2"/>
        <charset val="238"/>
      </rPr>
      <t>stropnega sistema</t>
    </r>
    <r>
      <rPr>
        <sz val="10"/>
        <rFont val="Arial"/>
        <family val="2"/>
        <charset val="238"/>
      </rPr>
      <t xml:space="preserve"> iz mavčnih plošč z dvonivojsko kovinsko podkonstrukcijo D112, sestavljenih iz dvoslojne obloge Knauf gradbenih plošč GKF 2x12,5mm dim. 2000/1250/15 mm, komplet z bandažiranjem - Q2, vsem pritrdilnim materialom ter vsemi pomožnimi deli, prenosi in prevozi. Komplet s toplotno izolacijo </t>
    </r>
    <r>
      <rPr>
        <u/>
        <sz val="10"/>
        <rFont val="Arial"/>
        <family val="2"/>
        <charset val="238"/>
      </rPr>
      <t xml:space="preserve">iz mineralne volne deb. 30 cm </t>
    </r>
    <r>
      <rPr>
        <sz val="10"/>
        <rFont val="Arial"/>
        <family val="2"/>
        <charset val="238"/>
      </rPr>
      <t xml:space="preserve"> (kot npr. Knauf Insulation UNIFIT 032) ter parno zaporo. Sistem: Knauf D112. Mansarda, pritrjevanje na strešno konstrukcijo.</t>
    </r>
  </si>
  <si>
    <r>
      <t>-  vrata dim. krilo 80/210 cm</t>
    </r>
    <r>
      <rPr>
        <b/>
        <sz val="10"/>
        <rFont val="Arial"/>
        <family val="2"/>
        <charset val="238"/>
      </rPr>
      <t xml:space="preserve"> V2</t>
    </r>
  </si>
  <si>
    <r>
      <t>-  vrata dim. krilo 90/210 cm</t>
    </r>
    <r>
      <rPr>
        <b/>
        <sz val="10"/>
        <rFont val="Arial"/>
        <family val="2"/>
        <charset val="238"/>
      </rPr>
      <t xml:space="preserve"> V3</t>
    </r>
  </si>
  <si>
    <r>
      <t>-  vrata dim. krilo 100/210 cm</t>
    </r>
    <r>
      <rPr>
        <b/>
        <sz val="10"/>
        <rFont val="Arial"/>
        <family val="2"/>
        <charset val="238"/>
      </rPr>
      <t xml:space="preserve"> V4</t>
    </r>
  </si>
  <si>
    <r>
      <t>-  vrata dim. krilo 100/210 cm</t>
    </r>
    <r>
      <rPr>
        <b/>
        <sz val="10"/>
        <rFont val="Arial"/>
        <family val="2"/>
        <charset val="238"/>
      </rPr>
      <t xml:space="preserve"> V5</t>
    </r>
  </si>
  <si>
    <t>POŽARNA VRATA V7</t>
  </si>
  <si>
    <r>
      <t>Dobava oz. izdelava in montaža enokrilnih kovinskih  notranjih požarnih vrat svetle odprtine dimenzije 90/210 cm, s požarno odpornostjo EI</t>
    </r>
    <r>
      <rPr>
        <vertAlign val="subscript"/>
        <sz val="10"/>
        <rFont val="Arial"/>
        <family val="2"/>
        <charset val="238"/>
      </rPr>
      <t>2</t>
    </r>
    <r>
      <rPr>
        <sz val="10"/>
        <rFont val="Arial"/>
        <family val="2"/>
        <charset val="238"/>
      </rPr>
      <t>30-C</t>
    </r>
    <r>
      <rPr>
        <vertAlign val="subscript"/>
        <sz val="10"/>
        <rFont val="Arial"/>
        <family val="2"/>
        <charset val="238"/>
      </rPr>
      <t>3</t>
    </r>
    <r>
      <rPr>
        <sz val="10"/>
        <rFont val="Arial"/>
        <family val="2"/>
        <charset val="238"/>
      </rPr>
      <t>S</t>
    </r>
    <r>
      <rPr>
        <vertAlign val="subscript"/>
        <sz val="10"/>
        <rFont val="Arial"/>
        <family val="2"/>
        <charset val="238"/>
      </rPr>
      <t>m</t>
    </r>
    <r>
      <rPr>
        <sz val="10"/>
        <rFont val="Arial"/>
        <family val="2"/>
        <charset val="238"/>
      </rPr>
      <t xml:space="preserve">, komplet s podbojem po celotni širini zidu 20 cm, komplet z mat RF okovjem in kljuko, cilindrično ključavnico, nasadili, tesnili, samozapiralom,  z vsem pritrdilnim in veznim materialom ter vsemi pomožnimi deli, prenosi in prevozi. </t>
    </r>
  </si>
  <si>
    <r>
      <t>Dobava oz. izdelava in montaža enokrilnih kovinskih  zunanjih toplotno izoliranih požarnih vrat, svetle dimenzije 90/210 cm, s požarno odpornostjo EI</t>
    </r>
    <r>
      <rPr>
        <vertAlign val="subscript"/>
        <sz val="10"/>
        <rFont val="Arial"/>
        <family val="2"/>
        <charset val="238"/>
      </rPr>
      <t>2</t>
    </r>
    <r>
      <rPr>
        <sz val="10"/>
        <rFont val="Arial"/>
        <family val="2"/>
        <charset val="238"/>
      </rPr>
      <t>30-C</t>
    </r>
    <r>
      <rPr>
        <vertAlign val="subscript"/>
        <sz val="10"/>
        <rFont val="Arial"/>
        <family val="2"/>
        <charset val="238"/>
      </rPr>
      <t>3</t>
    </r>
    <r>
      <rPr>
        <sz val="10"/>
        <rFont val="Arial"/>
        <family val="2"/>
        <charset val="238"/>
      </rPr>
      <t>S</t>
    </r>
    <r>
      <rPr>
        <vertAlign val="subscript"/>
        <sz val="10"/>
        <rFont val="Arial"/>
        <family val="2"/>
        <charset val="238"/>
      </rPr>
      <t>m</t>
    </r>
    <r>
      <rPr>
        <sz val="10"/>
        <rFont val="Arial"/>
        <family val="2"/>
        <charset val="238"/>
      </rPr>
      <t>, s podbojem po celotni širini  zidu 20 cm, komplet z mat RF okovjem in kljuko, cilindrično ključavnico, nasadili, tesnili, samozapiralom,  z vsem pritrdilnim in veznim materialom ter vsemi pomožnimi deli, prenosi in prevozi. Proti podstrešju.</t>
    </r>
  </si>
  <si>
    <t>2.6.5</t>
  </si>
  <si>
    <t>2.6.6</t>
  </si>
  <si>
    <t>vhodni podest</t>
  </si>
  <si>
    <t>Vhodni podest</t>
  </si>
  <si>
    <r>
      <t xml:space="preserve">-podboj za vrata 80/210 </t>
    </r>
    <r>
      <rPr>
        <b/>
        <sz val="10"/>
        <rFont val="Arial"/>
        <family val="2"/>
        <charset val="238"/>
      </rPr>
      <t>V2:</t>
    </r>
  </si>
  <si>
    <r>
      <t xml:space="preserve">-podboj za vrata 90/210 </t>
    </r>
    <r>
      <rPr>
        <b/>
        <sz val="10"/>
        <rFont val="Arial"/>
        <family val="2"/>
        <charset val="238"/>
      </rPr>
      <t>V3:</t>
    </r>
  </si>
  <si>
    <r>
      <t xml:space="preserve">-podboj za vrata 100/210 </t>
    </r>
    <r>
      <rPr>
        <b/>
        <sz val="10"/>
        <rFont val="Arial"/>
        <family val="2"/>
        <charset val="238"/>
      </rPr>
      <t>V4, V5:</t>
    </r>
  </si>
  <si>
    <t>- za okno 70/115 cm</t>
  </si>
  <si>
    <t>- za okno 100/115 cm</t>
  </si>
  <si>
    <t>- za okno 105/165 cm</t>
  </si>
  <si>
    <t>- za okno 160/160 cm</t>
  </si>
  <si>
    <t>- za vrata 225/240 cm</t>
  </si>
  <si>
    <t>Vratna obroba po detajlu (iz ravnih profilov in zgornjega dela)</t>
  </si>
  <si>
    <t>Fasadni dekor (v zatrepih)</t>
  </si>
  <si>
    <t>- za okno 90/140 cm</t>
  </si>
  <si>
    <t>Izdelava zaključnega sloja - cokl sten  v višini 40 cm na zunanji strani objekta, predhodno pregledati podlago in dela izvesti po detajlih proizvajalca, komplet s:</t>
  </si>
  <si>
    <t>Kompletna izdelava fasadnega na opečne svisli iz zunanje strani, predhodno pregledati podlago in dela izvesti po detajlih proizvajalca, komplet s:</t>
  </si>
  <si>
    <t>Zaključni sloj podzidka ograje ob vhodnem podestu</t>
  </si>
  <si>
    <r>
      <t>Naprava oz. izvedba</t>
    </r>
    <r>
      <rPr>
        <sz val="10"/>
        <rFont val="Arial CE"/>
        <charset val="238"/>
      </rPr>
      <t xml:space="preserve"> sanacijskega vodoodbojnega ometa  (kot npr.  BAUMIT Sanova S ali enakovredno), zrnavost 2 mm. Podlago predhodno obdelati s cementnim obrizgom (kot npr. Baumit Spritz) kpl. z </t>
    </r>
    <r>
      <rPr>
        <sz val="10"/>
        <rFont val="Arial CE"/>
        <family val="2"/>
        <charset val="238"/>
      </rPr>
      <t xml:space="preserve">dobavo materiala, ter vsemi pomožnimi deli, materialom, prenosi in prevozi.  V ceno všteti tudi dobavo in oplesk s fasadno barvo na osnovi silikonov, kot npr. SilikonColor -bela barvaodtenku. Dela izvesti v skladu z navodili proizvajalca.                                            </t>
    </r>
  </si>
  <si>
    <t>Zaključni sloj opečne ograje in betonskih okroglih in kvadratnih stebrov</t>
  </si>
  <si>
    <t>Fasadni dekor pravokotni 46/10cm, L=140 cm</t>
  </si>
  <si>
    <t>Fasadni dekor polkrožni 35/10 cm, L=105 cm</t>
  </si>
  <si>
    <t xml:space="preserve">Dobava oz. izdelava in montaža predelne stene iz MAX kompaktne plošče debeline 13 mm, barve izbere projektant po predloženem vzorcu izvajalca,  s pritrjevanjem v zid ali tlak, v enoto cene je potrebno zajeti RF nogice višine 20 cm v spodnji začeni točki, nasadila za vrata, kromirano mat okovje, kjuko in ključavnico za vrata, komplet z vsem pritrdilnim in veznim materialom, ter z vsemi pomožnimi deli in prenosi. (skupne višine stene z nogicami 200 cm) </t>
  </si>
  <si>
    <t>2.7.17</t>
  </si>
  <si>
    <r>
      <t xml:space="preserve">- stena  dimenzije 920x1800 mm z vgrajenimi enokrilnimi vrati dim. 650/1800 mm in stena dimenzije 1200x1800 mm </t>
    </r>
    <r>
      <rPr>
        <u/>
        <sz val="10"/>
        <rFont val="Arial"/>
        <family val="2"/>
        <charset val="238"/>
      </rPr>
      <t>PSmax1</t>
    </r>
  </si>
  <si>
    <r>
      <t xml:space="preserve">- stena  dimenzije 1700x1800 mm z vgrajenimi enokrilnimi vrati dim. 65/1800 mm  </t>
    </r>
    <r>
      <rPr>
        <u/>
        <sz val="10"/>
        <rFont val="Arial"/>
        <family val="2"/>
        <charset val="238"/>
      </rPr>
      <t>PSmax2</t>
    </r>
  </si>
  <si>
    <r>
      <t xml:space="preserve">- stena  dimenzije 1900x1800 mm z 2x vgrajenimi enokrilnimi vrati dim. 650/1800 mm  in predelno steno dim. 1300x1800 mm </t>
    </r>
    <r>
      <rPr>
        <u/>
        <sz val="10"/>
        <rFont val="Arial"/>
        <family val="2"/>
        <charset val="238"/>
      </rPr>
      <t>PSmax3</t>
    </r>
  </si>
  <si>
    <t>2.9.9</t>
  </si>
  <si>
    <t xml:space="preserve">L=1,00 m       </t>
  </si>
  <si>
    <t>L=2,00 m</t>
  </si>
  <si>
    <t>L=2,75 m</t>
  </si>
  <si>
    <t xml:space="preserve">L=2,75 m       </t>
  </si>
  <si>
    <t xml:space="preserve">Dobava in vgradnja opečnih zidakov POROTHERM 30 PROFI DRYFIX ali enakovredeni material za zidove debeline 30 cm in POROTHERM DRYFIX extra lepila ali enakovredenega materiala, komplet z izvedbo po navodilih proizvajalca ter vsemi pomožnimi deli,  prenosi in prevozi.                                                          </t>
  </si>
  <si>
    <t>1.5.13</t>
  </si>
  <si>
    <t>1.5.21</t>
  </si>
  <si>
    <t xml:space="preserve">Naprava oz. izvedba sanacijskega vodoodbojnega ometa  (kot npr.  BAUMIT Sanova S ali enakovredno), zrnavost 2 mm. Podlago predhodno obdelati s cementnim obrizgom (kot npr. Baumit Spritz) kpl. z dobavo materiala, ter vsemi pomožnimi deli, materialom, prenosi in prevozi.  V ceno všteti tudi dobavo in oplesk s fasadno barvo na osnovi silikonov, kot npr. SilikonColor -v opečnem odtenku. Dela izvesti v skladu z navodili proizvajalca.                                                           </t>
  </si>
  <si>
    <t>učilnice, čajna kuhinja,  notranji hodnik</t>
  </si>
  <si>
    <t>- PVC zaokrožnica, učilnice, čajna kuhinja, notranji hodnik</t>
  </si>
  <si>
    <t>-  vetrolov, hodnik (p+m), strojnica</t>
  </si>
  <si>
    <t>- prostor za elektroinstalacije, čistila</t>
  </si>
  <si>
    <r>
      <t xml:space="preserve">Dobava in izdelava </t>
    </r>
    <r>
      <rPr>
        <b/>
        <sz val="10"/>
        <rFont val="Arial"/>
        <family val="2"/>
        <charset val="238"/>
      </rPr>
      <t>hidroizolacije</t>
    </r>
    <r>
      <rPr>
        <sz val="10"/>
        <rFont val="Arial"/>
        <family val="2"/>
        <charset val="238"/>
      </rPr>
      <t xml:space="preserve"> oz. tesnenje podlage pred polaganjem keramike z 2 x križnim nanosom HIDROSTOP ELASTIK ali enakovreden material na predhodno zbrušeno in očiščeno podlago, podlago je potrebno predhodno premazati z emulzijo, po vogalIh in stikih se položi KEMABAND trak ali enekovreden material , komplet z vsemi pomožnimi deli, prenosi in prevozi.  </t>
    </r>
  </si>
  <si>
    <t>- vetrolov, hodnik(p+m), strojnica</t>
  </si>
  <si>
    <t>stenska obroba</t>
  </si>
  <si>
    <t>nastopne ploskve</t>
  </si>
  <si>
    <t>čelne ploskve</t>
  </si>
  <si>
    <t>2.5.4</t>
  </si>
  <si>
    <r>
      <t xml:space="preserve">Dobava in vgrajevanje prefabriciranega </t>
    </r>
    <r>
      <rPr>
        <b/>
        <sz val="10"/>
        <color theme="1"/>
        <rFont val="Arial CE"/>
        <charset val="238"/>
      </rPr>
      <t>nastavka toplotne črpalke</t>
    </r>
    <r>
      <rPr>
        <sz val="10"/>
        <color theme="1"/>
        <rFont val="Arial CE"/>
        <family val="2"/>
        <charset val="238"/>
      </rPr>
      <t xml:space="preserve"> iz cementnega betona  </t>
    </r>
    <r>
      <rPr>
        <sz val="10"/>
        <color theme="1"/>
        <rFont val="Arial CE"/>
        <charset val="238"/>
      </rPr>
      <t>C30/37 XC2 CI 0,2 Dmax32 S4 (SIST EN 206:2013, SIST 1026:2016)</t>
    </r>
    <r>
      <rPr>
        <sz val="10"/>
        <color theme="1"/>
        <rFont val="Arial CE"/>
        <family val="2"/>
        <charset val="238"/>
      </rPr>
      <t xml:space="preserve">, komplet z izkopom, opažem in armaturo, vsemi pomožnimi deli, prenosi in prevozi. </t>
    </r>
    <r>
      <rPr>
        <sz val="10"/>
        <color theme="1"/>
        <rFont val="Arial"/>
        <family val="2"/>
        <charset val="238"/>
      </rPr>
      <t>Dim. 1500x600x700 mm, deb. sten nastavka 100 mm.</t>
    </r>
  </si>
  <si>
    <t>Izdelava estriha vhodnega podesta komplet z dobavo in vgrajevanjem mikroarmiranega betonskega estriha debeline 6 cm, komplet z dobavo in premazom estriha z vodotesno emulzijo, dobavo in vgrajevanjem PVC folije ter toplotne izolacije (EPS 100 kg/m3) debeline 12 cm, z vsemi pomožnimi deli, prenosi in prevozi.</t>
  </si>
  <si>
    <t xml:space="preserve">Izdelava estriha v mansardi, komplet z dobavo in vgrajevanjem mikroarmiranega betonskega estriha debeline 5 cm, dobavo in vgrajevanjem toplotne izolacije (EPS 100 kg/m3) debeline 8 cm, ter vsemi pomožnimi deli, prenosi in prevozi. </t>
  </si>
  <si>
    <t xml:space="preserve">Dobava oz. izdelava in montaža stenskega sistema iz mavčnih plošč s kovinsko podkonstrukcijo W628B, sestavljenih iz enostranske dvoslojne obloge Knauf gradbenih plošč GKBI H2 dim. 2000/1250/12,5 mm, enojne kovinske podkonstrukcije deb. 50 mm, komplet z bandažiranjem - Q2, vsem pritrdilnim materialom ter vsemi pomožnimi deli, prenosi in prevozi. Sistem: Knauf W628B debelina 7,5 cm ali enakovredno                                                                                         </t>
  </si>
  <si>
    <t xml:space="preserve">- maska na območju WC kotličkov
  </t>
  </si>
  <si>
    <t>-rampa</t>
  </si>
  <si>
    <t>Dobava in polaganje rustikalnega opečnega tlakovca dim. 24/24/1.5 cm  na stopnice in rampo,  na predhodno očiščeno in z vodotesno emulzijo premazano podlago, po obodu sten oz. tlaku so položene zaoblice, fuge so zapolnjene s fugirno maso I. kvalitete (širina fug 10-15 mm), komplet s vodotesno emulzijo, z elastičnim lepilom za keramiko (zmrzlinsko odpornim), Alu zaoblicami, Alu zaključnimi vogalniki, trajnoelastičnim kitom ter vsemi pomožnimi deli, prenosi in prevozi. (kot npr. opečni tlakovec Terracotta GMK)</t>
  </si>
  <si>
    <t>-stenska obroba</t>
  </si>
  <si>
    <t>Dobava in kompletna naprava linijsko cevnega ponikovalnika dolžine 11,0 m, širine 1,50, globine 1,0 m, komplet z izkopom zemljine, dobavo in polaganje politlaka 500g (okrog nasutja), polaganjem betonske perforirane cevi fi 100 s krajnimi pokrovi, dobavo in zasipom z rečnimi kroglami 23/64 mm do višine 130 cm, zasip z izkopano zemljo (do 90 cm), utrjevanjem, zasejanjem s travnim semenom,  ter z vsemi pomožnimi deli, prenosi in prevozi. Izvedba ponikovalnika po detalju.</t>
  </si>
  <si>
    <r>
      <t>m</t>
    </r>
    <r>
      <rPr>
        <vertAlign val="superscript"/>
        <sz val="10"/>
        <rFont val="Arial CE"/>
        <charset val="238"/>
      </rPr>
      <t>3</t>
    </r>
  </si>
  <si>
    <r>
      <t xml:space="preserve">Strojna izdelava tankoslojnih talnih označb z enokomponentno </t>
    </r>
    <r>
      <rPr>
        <i/>
        <sz val="10"/>
        <rFont val="Arial"/>
        <family val="2"/>
        <charset val="238"/>
      </rPr>
      <t>belo barvo</t>
    </r>
    <r>
      <rPr>
        <sz val="10"/>
        <rFont val="Arial"/>
        <family val="2"/>
        <charset val="238"/>
      </rPr>
      <t xml:space="preserve"> debeline plasti suhe snovi 200 mikronov, komplet z vsemi pomožnimi deli, prenosi in prevozi.</t>
    </r>
  </si>
  <si>
    <r>
      <t xml:space="preserve">Strojna izdelava tankoslojnih talnih označb z enokomponentno </t>
    </r>
    <r>
      <rPr>
        <i/>
        <sz val="10"/>
        <rFont val="Arial"/>
        <family val="2"/>
        <charset val="238"/>
      </rPr>
      <t>rumeno barvo</t>
    </r>
    <r>
      <rPr>
        <sz val="10"/>
        <rFont val="Arial"/>
        <family val="2"/>
        <charset val="238"/>
      </rPr>
      <t xml:space="preserve"> debeline plasti suhe snovi 200 mikronov, komplet z vsemi pomožnimi deli, prenosi in prevozi. - Rezervirano parkirno mesto – vozila invalidov</t>
    </r>
  </si>
  <si>
    <r>
      <t xml:space="preserve">Strojna izdelava tankoslojnih talnih označb z enokomponentno </t>
    </r>
    <r>
      <rPr>
        <i/>
        <sz val="10"/>
        <rFont val="Arial"/>
        <family val="2"/>
        <charset val="238"/>
      </rPr>
      <t>rumeno barvo</t>
    </r>
    <r>
      <rPr>
        <sz val="10"/>
        <rFont val="Arial"/>
        <family val="2"/>
        <charset val="238"/>
      </rPr>
      <t xml:space="preserve"> debeline plasti suhe snovi 200 mikronov, komplet z vsemi pomožnimi deli, prenosi in prevozi. </t>
    </r>
  </si>
  <si>
    <r>
      <t xml:space="preserve">Strojna izdelava tankoslojnih talnih označb z enokomponentno </t>
    </r>
    <r>
      <rPr>
        <i/>
        <sz val="10"/>
        <rFont val="Arial"/>
        <family val="2"/>
        <charset val="238"/>
      </rPr>
      <t>rumeno barvo</t>
    </r>
    <r>
      <rPr>
        <sz val="10"/>
        <rFont val="Arial"/>
        <family val="2"/>
        <charset val="238"/>
      </rPr>
      <t xml:space="preserve"> debeline plasti suhe snovi 200 mikronov, komplet z vsemi pomožnimi deli, prenosi in prevozi.</t>
    </r>
  </si>
  <si>
    <t>- simbol parkirnega mesta za avtobuse (5507).</t>
  </si>
  <si>
    <t>Strojna izdelava tankoslojnih talnih označb z enokomponentno belo barvo debeline plasti suhe snovi 200 mikronov, komplet z vsemi pomožnimi deli, prenosi in prevozi.</t>
  </si>
  <si>
    <t>- napis ,intervencijska površina' 5508</t>
  </si>
  <si>
    <t>- ločilna prekinjena črta širine 0,30 m (5333-2).</t>
  </si>
  <si>
    <t>- ločilna neprekinjena črta širine 1,0 m (5333-2).</t>
  </si>
  <si>
    <r>
      <t>m</t>
    </r>
    <r>
      <rPr>
        <vertAlign val="superscript"/>
        <sz val="10"/>
        <rFont val="Arial CE"/>
        <charset val="238"/>
      </rPr>
      <t>1</t>
    </r>
  </si>
  <si>
    <r>
      <t>Dobava in vgrajevanje cementnega betona cementnega betona C12/15 Dmax 32 S4 (SIST EN 206:2013 in SIST EN 1026:2016)  v</t>
    </r>
    <r>
      <rPr>
        <b/>
        <sz val="10"/>
        <rFont val="Arial"/>
        <family val="2"/>
        <charset val="238"/>
      </rPr>
      <t xml:space="preserve">  točkovne temelje</t>
    </r>
    <r>
      <rPr>
        <sz val="10"/>
        <rFont val="Arial"/>
        <family val="2"/>
        <charset val="238"/>
      </rPr>
      <t xml:space="preserve"> ograje , komplet z vsemi pomožnimi deli, prenosi in prevozi. (dimenzije Ø30, globine 80cm)</t>
    </r>
  </si>
  <si>
    <t>Dobava in vgrajevanje tampona iz drobljenca (16-32 mm) v  debelini 5 cm okrog objekta, komplet s komprimiranjem do zbitosti 100 MPa in obračunom v komprimiranem stanju, komplet z vsemi pomožnimi deli, prenosi in prevozi</t>
  </si>
  <si>
    <r>
      <t xml:space="preserve">Strojno-ročni izkop zemlje III.-IV. kategorije do debeline 30 cm na območju </t>
    </r>
    <r>
      <rPr>
        <sz val="10"/>
        <rFont val="Arial CE"/>
        <charset val="238"/>
      </rPr>
      <t>dvorišča</t>
    </r>
    <r>
      <rPr>
        <sz val="10"/>
        <rFont val="Arial CE"/>
        <family val="2"/>
        <charset val="238"/>
      </rPr>
      <t xml:space="preserve">, komplet z nakladanjem na kamion, odvozom materiala na gradbiščno deponijo ob objektu in razkladanjem ter vsemi pomožnimi deli, prenosi in prevozi. </t>
    </r>
    <r>
      <rPr>
        <b/>
        <sz val="10"/>
        <rFont val="Arial CE"/>
        <charset val="238"/>
      </rPr>
      <t>Tlakovana pot</t>
    </r>
  </si>
  <si>
    <r>
      <t xml:space="preserve">Dobava in polaganje politlaka 300g na izravnano podlago pod nasutje dvorišča, komplet z vsemi pomožnimi deli in prenosi. </t>
    </r>
    <r>
      <rPr>
        <b/>
        <sz val="10"/>
        <rFont val="Arial CE"/>
        <family val="2"/>
        <charset val="238"/>
      </rPr>
      <t xml:space="preserve"> </t>
    </r>
  </si>
  <si>
    <r>
      <t>Dobava in polaganje betonskega tlakovca deb. 6 cm, položenega na frakcijo 4-8 mm v sloju debeline 3 cm. V ceno je potrebno zajeti dobavo in vgradnjo tlakovca deb. 6 cm, frakcijo,  dobavo in fugiranje tlakovca s kremenčevim peskom. Komplet z vsemi pomožnimi deli in prenosi.</t>
    </r>
    <r>
      <rPr>
        <b/>
        <sz val="10"/>
        <rFont val="Arial CE"/>
        <family val="2"/>
        <charset val="238"/>
      </rPr>
      <t xml:space="preserve"> </t>
    </r>
  </si>
  <si>
    <t xml:space="preserve">Izdelava estriha v prostoru elektroinštalacij, komplet z dobavo in vgrajevanjem mikroarmiranega betonskega estriha debeline 5,5 cm,  dobava in vgradnja penjene polietilenske izolacije (GEFICELL TDZ 6 - 1 mm ali enakovredno), ter vsemi pomožnimi deli, prenosi in prevozi.                                                       </t>
  </si>
  <si>
    <t xml:space="preserve">Izdelava estriha stopnišča komplet z dobavo in vgrajevanjem mikroarmiranega betonskega estriha debeline 5,5 cm, komplet z dobavo in, ter vsemi pomožnimi deli, prenosi in prevozi. </t>
  </si>
  <si>
    <t>1.5.23</t>
  </si>
  <si>
    <t>1.5.24</t>
  </si>
  <si>
    <t>Dobava in vgradnja (plastificirane ali pocinkane) pletene žične ograje višine 1,00 m, komplet s kovinskimi stebri iz jekla kvalitete S235 HJ0 (SIST EN 10210-1:2006) dim. 50/50 mm, vgrajenih v svež cementni beton točkovnih temeljev iz cementnega betona C16/20 Dmax 32 S4 (SIST EN 206:2013, SIST EN 1026:2016), komplet z betonom, betonskimi robniki dimenzij 20/250 cm, polnilom iz pletiva (okenca 45/45 mm,  izvedbo po navodilih proizvajalca, vsem pritrdilnim in veznim materialom ter vsemi pomožnimi deli, izkopi, prenosi in prevozi.</t>
  </si>
  <si>
    <t>Načrt:</t>
  </si>
  <si>
    <t xml:space="preserve">3- NAČRT ELEKTROTEHNIKE (električne inštalacije in električna oprema)
</t>
  </si>
  <si>
    <t>Objekt:</t>
  </si>
  <si>
    <t xml:space="preserve">JAVNI RAZVOJNI CENTER RADMOŽANCI </t>
  </si>
  <si>
    <t>Investitor:</t>
  </si>
  <si>
    <t>POMURSKA MADŽARSKA SAMOUPRAVNA NARODNA SKUPNOST, Glavna ulica 124, 9220 Lendava</t>
  </si>
  <si>
    <t>Vrsta:</t>
  </si>
  <si>
    <t>PZI - Projektna dokumentacija za izvedbo gradnje</t>
  </si>
  <si>
    <t>Vsebina:</t>
  </si>
  <si>
    <t>POPIS DEL ZA IZVEDBO</t>
  </si>
  <si>
    <t>Verzija:</t>
  </si>
  <si>
    <t>V2</t>
  </si>
  <si>
    <t>Datum:</t>
  </si>
  <si>
    <t>Maj 2020</t>
  </si>
  <si>
    <t>Opomba:</t>
  </si>
  <si>
    <t>•  V ceno po enoti mere je zajeta dobava in montaža materiala ter opreme  s pomožnimi deli in drobnim materialom.</t>
  </si>
  <si>
    <t>•  Pri izvedbi je potrebno upoštevati stroške vseh pripravljalnih in zaključnih del, z usklajevanjem z ostalimi izvajalci na objektu</t>
  </si>
  <si>
    <t xml:space="preserve">•  Evidentiranje odstopanj z vrisom sprememb ter grafičnim in tekstualnim prikazom, s sprotno predajo nadzorniku v pisni obliki 
</t>
  </si>
  <si>
    <t>•  NI kalkuliran in dopusten neracionalen način polaganja kablov</t>
  </si>
  <si>
    <t>•  Komercialna imena produktov zo navedena zgolj informativno zaradi lažje določitve kvalitetnega razreda opreme.</t>
  </si>
  <si>
    <t>•  Možna je uporaba primerljivih enakovrednih produktov!</t>
  </si>
  <si>
    <t>3</t>
  </si>
  <si>
    <t>REKAPITULACIJA: Električne inštalacije in električna oprema</t>
  </si>
  <si>
    <t>Poz.</t>
  </si>
  <si>
    <t>Znesek skupaj
brez DDV</t>
  </si>
  <si>
    <t>Vrednost del brez DDV</t>
  </si>
  <si>
    <t>Vrednost del skupaj z DDV</t>
  </si>
  <si>
    <t>Električna oznaka</t>
  </si>
  <si>
    <t>Proizvajalec</t>
  </si>
  <si>
    <t>Cena na enoto
brez DDV</t>
  </si>
  <si>
    <t>Električni priključek na NN omrežje</t>
  </si>
  <si>
    <t>Opomba: Vsa dela je potrebno izvajati v breznapetostnem stanju v sodelovanju in pod nadzorom distributerja</t>
  </si>
  <si>
    <t>Gradbena dela</t>
  </si>
  <si>
    <t>kompl.</t>
  </si>
  <si>
    <t>3.1.1.1</t>
  </si>
  <si>
    <t>Strojni izkop vezljive zemljine/zrnate kamnine za kanalske rove, planiranje dna ročno. Nalaganje materiala na kamion in odvoz v urejeno deponijo.
Dimenzije izkopa 0.6 x 0.8m</t>
  </si>
  <si>
    <t>3.1.1.2</t>
  </si>
  <si>
    <t>Strojni izkop vezljive zemljine/zrnate kamnine za kanalske rove, planiranje dna ročno, ročni izkop, v območju komunalnih vodov, ter zasip z izkopanim materialom
Dimenzija izkopa: 0.6 x 0.8m</t>
  </si>
  <si>
    <t>3.1.1.3</t>
  </si>
  <si>
    <t>Strojni izkop vezljive zemljine/zrnate kamnine za potrebe postavitve podstavka razdelilnika, planiranje dna ročno, ter zasip z izkopanim materialom
Dimenzija izkopa: 0.6 x 1m</t>
  </si>
  <si>
    <t>3.1.1.4</t>
  </si>
  <si>
    <t>Izvedba podvrtanja asfaltne ceste, za potrebe položitve zaščitne cevi premera 110mm za uvlačenje energetskega kabla, dolžina izvrtine 4m</t>
  </si>
  <si>
    <t>3.1.1.5</t>
  </si>
  <si>
    <t>Izdelava nevezane nosilne plasti enakomerno zrnatega drobljenca iz kamnine v debelini 21 do  30 cm, zrnavosti 0/32 mm - zasip kabelskega jarka z utrjevanjem po plasteh do primerne zbitosti</t>
  </si>
  <si>
    <t>3.1.1.6</t>
  </si>
  <si>
    <t>Izdelava nevezane nosilne plasti enakomerno zrnatega drobljenca iz kamnine v debelini nad 40 cm, zrnavosti 0/63mm - zasip kabelskega jarka z utrjevanjem po plasteh do primerne zbitosti</t>
  </si>
  <si>
    <t>3.1.1.7</t>
  </si>
  <si>
    <t xml:space="preserve">Dobava in vgradnja betona - obbetoniranje plastične cevi pod vozišči beton MB 10 in podložni beton za podstavek razdelilnika </t>
  </si>
  <si>
    <t>Vodovni material</t>
  </si>
  <si>
    <t>Dobava, vgradnja, obojestranski priklop in označitev</t>
  </si>
  <si>
    <t>3.1.2.1</t>
  </si>
  <si>
    <t>Mehansko odporna, gibljiva rebrasta zaščitna cev 110mm, rdeče barve
STIGMAFLEX 110mm</t>
  </si>
  <si>
    <t>3.1.2.2</t>
  </si>
  <si>
    <t>Opozorilni trak rdeče barve z napisom "POZOR ELEKTRIKA"</t>
  </si>
  <si>
    <t>3.1.2.3</t>
  </si>
  <si>
    <t>Kabel 4x70+2,5mm2, energetski, UV odporen, 0,6/1 KV
NA2XY-J 4x70+1,5</t>
  </si>
  <si>
    <t>Razdelilnik +PSPMR</t>
  </si>
  <si>
    <t>3.1.3.1</t>
  </si>
  <si>
    <t>Prostostoječ razdelilnik z ohišjem iz poliestra ojačanega s steklenimi vlakni, dimenzij 800x1000x320mm (ŠxVxG), dvojna vrata, ločen priključni in merilni del, tritočkovno zapiralo, ključavnica upravljalca, z dvemi okenci za odčitavanje, dovod spodaj, odvodi spodaj, komplet z montažno ploščo in števčnimi ploščami za dve merilni mesti, ter podstavkom, zaščita IP44, ožičen in preskušen</t>
  </si>
  <si>
    <t>3.1.3.2</t>
  </si>
  <si>
    <t>Varovalčni ločilnik, NV00, 160A, 3p
LTS-160/00/3E</t>
  </si>
  <si>
    <t>Eaton</t>
  </si>
  <si>
    <t>3.1.3.3</t>
  </si>
  <si>
    <t>Prenapetostni odvodnik, razred I, 3p, vtični, komplet
Uc=440V, Iimp=35kA
SPI-50/440/3</t>
  </si>
  <si>
    <t>3.1.3.4</t>
  </si>
  <si>
    <t>Merilna naprava za direktno, nizkonapetostno, 3 fazno, več tarifno merjenje električne energije, delovna energija, z dajalnikom impulza in odklopnikom, skladno s soglasjem za priključitev</t>
  </si>
  <si>
    <t>3.1.3.5</t>
  </si>
  <si>
    <t>Priključna sponka 70mm2, z maticami za spajanje kablov s kabelskimi čevlji, zaprti tip z zaščito pred dotikom
WFF 70</t>
  </si>
  <si>
    <t xml:space="preserve">Weidmueller </t>
  </si>
  <si>
    <t>3.1.3.6</t>
  </si>
  <si>
    <t>Priključna vzmetna vrstna sponka 16mm2
ZDU 16</t>
  </si>
  <si>
    <t>3.1.3.7</t>
  </si>
  <si>
    <t>Zaključne ploščice za priključne sponke, končna držala priključnih sponk in nosilci oznak sponk</t>
  </si>
  <si>
    <t>3.1.3.8</t>
  </si>
  <si>
    <t>Uvlečenje energetskega kabla:
NA2XY 4x70+1,5mm 
N2XY 5x16mm 
namestitev pripadajoče oznake kabla ter priključitev na priključne sponke</t>
  </si>
  <si>
    <t>3.1.3.9</t>
  </si>
  <si>
    <t>Drobni in spojni montažni in označitveni material, kabelski kanali, PE zbiralka, izvedba ožičenja, vezava razdelilnika, napisna  ploščica 60x20mm z imenom razdelilnika in oznake na vratih, hidroskopično polnilo, funkcionalni preizkus z izdajo potrdila o preizkusu</t>
  </si>
  <si>
    <t>Ostala montažna in zaključna dela</t>
  </si>
  <si>
    <t>3.1.4.1</t>
  </si>
  <si>
    <t>Geodetski posnetek in vris tras , priprava elaburata za vnos v GJI</t>
  </si>
  <si>
    <t>3.1.4.2</t>
  </si>
  <si>
    <t>Kontrolne meritve kabla pred priključitvijo</t>
  </si>
  <si>
    <t>3.1.4.3</t>
  </si>
  <si>
    <t>Priključitev energetskega kabla NA2XY 4x70+1,5mm, na oporišču NN omrežja, vključno z nosilci za montažo ter kovinsko zaščitno cevjo in pritrdilnim priborom za pritrditev na oporišče</t>
  </si>
  <si>
    <t>ura</t>
  </si>
  <si>
    <t>3.1.4.4</t>
  </si>
  <si>
    <t>Stroški  omrežnine za priključno moč - po pogodbi o priključitvi za priključno močo za 69 kW po ceniku SODO za ostali odjem</t>
  </si>
  <si>
    <t>kW</t>
  </si>
  <si>
    <t>3.1.4.5</t>
  </si>
  <si>
    <t>Neposredni stroški priklučitve po pogodbi o priključitvi po ceniku Elektro Maribor</t>
  </si>
  <si>
    <t>3.1.4.6</t>
  </si>
  <si>
    <t>Nadzor, stikalne manipulacije, prevzem in ostali stroški upravljalca distribucijskega omrežja</t>
  </si>
  <si>
    <t>3.1.4.7</t>
  </si>
  <si>
    <t>Stroški urejanja pridobitve dokumentov v zvezi z izvedbo NN elektro priključka, koordinacija in vodenja celotnega postopka priključitve</t>
  </si>
  <si>
    <t>Razvod in kabelske trase</t>
  </si>
  <si>
    <t>Vodovni material in kabelske police</t>
  </si>
  <si>
    <t>Opomba: Kabelske police so razpisane za vse vrste inštalacij!</t>
  </si>
  <si>
    <t>Dobava, vgradnja, obojestranski priklop in označitev na obeh koncih</t>
  </si>
  <si>
    <t>3.2.1.1</t>
  </si>
  <si>
    <t>-W PMR-R1</t>
  </si>
  <si>
    <t>Kabel 5x16mm2, energetski, brezhalogeni težko gorljivi, 0,6/1 KV
N2XH 5x16</t>
  </si>
  <si>
    <t>3.2.1.2</t>
  </si>
  <si>
    <t>-W R1-VG</t>
  </si>
  <si>
    <t>Kabel 5x6mm2, energetski, brezhalogeni težko gorljivi, 0,6/1 KV
N2XH 5x6</t>
  </si>
  <si>
    <t>3.2.1.3</t>
  </si>
  <si>
    <t>Kabelska polica iz perforirane pocinkane pločevine, širine 50mm, komplet s pokrovom, nosilcem za montažo in spojnim priborom
KP 60/50</t>
  </si>
  <si>
    <t>Lenx</t>
  </si>
  <si>
    <t>3.2.1.4</t>
  </si>
  <si>
    <t>Kabelska polica iz perforirane pocinkane pločevine, širine 100mm in višine 60mm, komplet s pokrovom, nosilcem za montažo in spojnim priborom
KP 60/100</t>
  </si>
  <si>
    <t>3.2.1.5</t>
  </si>
  <si>
    <t>Drobni montažni material razne podložke, matice, navojne palice…</t>
  </si>
  <si>
    <t>Kabelska kanalizacija</t>
  </si>
  <si>
    <t>Dobava in vgradnja</t>
  </si>
  <si>
    <t>3.2.2.1</t>
  </si>
  <si>
    <t>Strojni izkop vezljive zemljine/zrnate kamnine za kanalske rove in  kabelske jaške, planiranje dna ročno, ročni izkop, v območju komunalnih vodov, ter zasip
Dimenzija izkopa: 0.4x0.8m</t>
  </si>
  <si>
    <t>3.2.2.2</t>
  </si>
  <si>
    <t>Strojni izkop vezljive zemljine/zrnate kamnine za izdelavo AB temelja za kandelaber, ter postavitev kabelskega jaška
Dimenzije izkopa 1.0 x 1.0m</t>
  </si>
  <si>
    <t>3.2.2.3</t>
  </si>
  <si>
    <t>Kompletna izdelava AB temelja za kandelaber svetilke, vključno z vgradnjo sidrne plošče, z betonom in armaturo po načrtu
Dimenzije temelja 0.6.x.0.6.x.1m</t>
  </si>
  <si>
    <t>3.2.2.4</t>
  </si>
  <si>
    <t>KJE1, KJE2</t>
  </si>
  <si>
    <t>PE kabelski jašek, notranji premer jaška 625mm, premer jaška na vrhu 625mm, višina jaška 500mm, vodotesne izvedbe, komplet z okroglim LTŽ pokrovom premera 600mm pohodne izvedbe - 10T
DN 625 EL</t>
  </si>
  <si>
    <t>Aplast</t>
  </si>
  <si>
    <t>3.2.2.5</t>
  </si>
  <si>
    <t>Mehansko odporna, gibljiva rebrasta zaščitna cev 50mm, rdeče barve
STIGMAFLEX 50mm</t>
  </si>
  <si>
    <t>3.2.2.6</t>
  </si>
  <si>
    <t>Mehansko odporna, gibljiva rebrasta zaščitna cev 32mm, rdeče barve
STIGMAFLEX 32mm</t>
  </si>
  <si>
    <t>3.2.2.7</t>
  </si>
  <si>
    <t>Ostala dela</t>
  </si>
  <si>
    <t>3.2.3.1</t>
  </si>
  <si>
    <t>Tesnenje kabelskih prehodov skozi stene požarnih sektorjev z požarnimi vrečkami EI 30, velikost odprtine do 300x100mm
CFS-CU-L</t>
  </si>
  <si>
    <t>Hilti</t>
  </si>
  <si>
    <t>3.2.3.2</t>
  </si>
  <si>
    <t>Pregled kabelskih prehodov skozi stene požarnih sektorjev s pridobitvijo pozitivnega potrdila pooblaščenega preglednika</t>
  </si>
  <si>
    <t>Razdelilniki</t>
  </si>
  <si>
    <t>Razdelilnik +R1</t>
  </si>
  <si>
    <t>Dobava, vgradnja, priklop in označitev</t>
  </si>
  <si>
    <t>3.3.1.1</t>
  </si>
  <si>
    <t>+R1</t>
  </si>
  <si>
    <t>Zidni razdelilnik za dovod in razdelitev električne energije za malo moč in razsvetljavo, dimenzij 600x1200x300mm (ŠxVxG), nazivna napetost 400V, 50Hz, nazivni tok zbiralnic 63A, IP54, notranja delitev 1, dovod spodaj, odvodi zgoraj, z enokrilnimi vrati, bočnimi stenami, montažno ploščo, lakiran, opremljen po specifikaciji, ožičen in preskušen.
CM 5112.500</t>
  </si>
  <si>
    <t>Rittal</t>
  </si>
  <si>
    <t>E1</t>
  </si>
  <si>
    <t>• SZ 2500.310: LED servisna svetilka z senzorjem 11W, z vtičnico 230V/16A</t>
  </si>
  <si>
    <t>• SZ 2500.400: priključni kabel svetilke, s konektorjem</t>
  </si>
  <si>
    <t>• SZ 2514.000: predal za dokumentacijo, format A4</t>
  </si>
  <si>
    <t>3.3.1.2</t>
  </si>
  <si>
    <t>Nosilec PE in N zbiralke
BBS-2/FL</t>
  </si>
  <si>
    <t>3.3.1.3</t>
  </si>
  <si>
    <t>Zbiralka N in PE, Cu, 20x5mm, 315A, l=2000mm</t>
  </si>
  <si>
    <t>3.3.1.4</t>
  </si>
  <si>
    <t>Zaključna prirobnica
ES-BBS-3/FL</t>
  </si>
  <si>
    <t>3.3.1.5</t>
  </si>
  <si>
    <t>Priključna sponka, za zbiralko 5mm, 4..35mm2
AKU 35/5</t>
  </si>
  <si>
    <t>3.3.1.6</t>
  </si>
  <si>
    <t>Spončni blok, 100A, dovod 10..35mm2, odvodi 7x2,5..6mm2; 3x10..25mm2;
TD 100/125 AL</t>
  </si>
  <si>
    <t>Erico</t>
  </si>
  <si>
    <t>3.3.1.7</t>
  </si>
  <si>
    <t>TK1</t>
  </si>
  <si>
    <t>Ethernet vtičnica, RJ45 UTP, kat.6, montaža na DIN letev
TS35 IE-TO</t>
  </si>
  <si>
    <t>3.3.1.8</t>
  </si>
  <si>
    <t>FE1</t>
  </si>
  <si>
    <t>Varovalčno ločilno stikalo, 32A, 1p, za vložke 10x38mm
C10-SLS/32/1
Komplet z:
• talilnim vložkom Iv=10A</t>
  </si>
  <si>
    <t>3.3.1.9</t>
  </si>
  <si>
    <t>Q1</t>
  </si>
  <si>
    <t>Odmično stikalo, 0-1, 63A, 3p, ročica in vrtilni pogon, zaklepanje v "0" na ročici, rdeča, montaža na vrata razdelilnika
P3-63/EA/SVB</t>
  </si>
  <si>
    <t>3.3.1.10</t>
  </si>
  <si>
    <t>U1</t>
  </si>
  <si>
    <t>Prenapetostni odvodnik, "B", 4p, vtični, komplet
SPBT12-280/4</t>
  </si>
  <si>
    <t>3.3.1.11</t>
  </si>
  <si>
    <t>FVG</t>
  </si>
  <si>
    <t>Varovalčno ločilno stikalo, 32A, 1p, za vložke 10x38mm
C10-SLS/32/3
Komplet z:
• talilnim vložkom Iv=20A</t>
  </si>
  <si>
    <t>3.3.1.12</t>
  </si>
  <si>
    <t>RCD1, RCD3</t>
  </si>
  <si>
    <t>Zaščitno stikalo na diferenčni tok, 25/30mA, 4p
tip AC, Ik=10kA
PF7-25/4/003</t>
  </si>
  <si>
    <t>3.3.1.13</t>
  </si>
  <si>
    <t>RCD2</t>
  </si>
  <si>
    <t>Zaščitno stikalo na diferenčni tok, 40/30mA, 4p
tip AC, Ik=10kA
PF7-40/4/003</t>
  </si>
  <si>
    <t>3.3.1.14</t>
  </si>
  <si>
    <t>1F16..1F22
2FA, 3F2</t>
  </si>
  <si>
    <t>Instalacijski odklopnik, C, 6A, 1p, Ik=10kA
PL7-C6/1</t>
  </si>
  <si>
    <t>3.3.1.15</t>
  </si>
  <si>
    <t>1F1..1F15
1F23..1F26</t>
  </si>
  <si>
    <t>Instalacijski odklopnik, C, 10A, 1p, Ik=10kA
PL7-C10/1</t>
  </si>
  <si>
    <t>3.3.1.16</t>
  </si>
  <si>
    <t>2F1..2F15</t>
  </si>
  <si>
    <t>Instalacijski odklopnik, C, 16A, 1p, Ik=10kA
PL7-C16/1</t>
  </si>
  <si>
    <t>3.3.1.17</t>
  </si>
  <si>
    <t>3F1</t>
  </si>
  <si>
    <t>Instalacijski odklopnik, C, 10A, 3p, Ik=10kA
PL7-C10/3</t>
  </si>
  <si>
    <t>3.3.1.18</t>
  </si>
  <si>
    <t xml:space="preserve">2F16..2F20
</t>
  </si>
  <si>
    <t>Instalacijski odklopnik, C, 16A, 3p, Ik=10kA
PL7-C16/3</t>
  </si>
  <si>
    <t>3.3.1.19</t>
  </si>
  <si>
    <t xml:space="preserve">2F21
</t>
  </si>
  <si>
    <t>Instalacijski odklopnik, C, 25A, 3p, Ik=10kA
PL7-C25/3</t>
  </si>
  <si>
    <t>3.3.1.20</t>
  </si>
  <si>
    <t>2K19, 2K20
3K1</t>
  </si>
  <si>
    <t>Inštalacijski kontaktor, 230V/20A, 4xNO
Z-SCH230/25-40</t>
  </si>
  <si>
    <t>3.3.1.21</t>
  </si>
  <si>
    <t>A13</t>
  </si>
  <si>
    <t>Stopniščni avtomat, 230V/16A, nastavljivo območje 30s - 15min
TLK</t>
  </si>
  <si>
    <t>3.3.1.22</t>
  </si>
  <si>
    <t>A14</t>
  </si>
  <si>
    <t>Digitalna astrološka tedenska enokanalna programska ura z rezervnim napajanjem, In=16A
TSDW1COA</t>
  </si>
  <si>
    <t>3.3.1.23</t>
  </si>
  <si>
    <t>A1, A2</t>
  </si>
  <si>
    <t>Elektronska krmilna enota za krmiljenje grelnih kablov, z možnostjo priklopa tipala vlage in temperature, komplet z pripadajočim napajalnikom
Devi 850</t>
  </si>
  <si>
    <t>Devireg</t>
  </si>
  <si>
    <t>3.3.1.24</t>
  </si>
  <si>
    <t>Izbirno krmilno stikalo 1-0-2, 1p, In=20A, montaža na vrata razdelilnika
T0-1-8210/E</t>
  </si>
  <si>
    <t>3.3.1.25</t>
  </si>
  <si>
    <t>Zbiralka, 63A, 3p, 3TE, l=1m
Z-GV-10/3P-3TE</t>
  </si>
  <si>
    <t>3.3.1.26</t>
  </si>
  <si>
    <t>Zaključna prirobnica
Z-V-35/AK/3P</t>
  </si>
  <si>
    <t>3.3.1.27</t>
  </si>
  <si>
    <t>X00</t>
  </si>
  <si>
    <t>3.3.1.28</t>
  </si>
  <si>
    <t>X01</t>
  </si>
  <si>
    <t>Priključna vzmetna vrstna sponka 6mm2, bež
ZDU 6</t>
  </si>
  <si>
    <t>3.3.1.29</t>
  </si>
  <si>
    <t>X2</t>
  </si>
  <si>
    <t>Priključna vzmetna vrstna sponka 4mm2, bež
ZDU 4</t>
  </si>
  <si>
    <t>3.3.1.30</t>
  </si>
  <si>
    <t>X1, X2, XA
X3, XT</t>
  </si>
  <si>
    <t>Priključna vzmetna vrstna sponka 2,5mm2, bež
ZDU 2,5
OPOMBA: Vgraditi vse sponke tudi rezervne!</t>
  </si>
  <si>
    <t>3.3.1.31</t>
  </si>
  <si>
    <t>Zaključne ploščice za priključne sponke, končna držala priključnih sponk in nosilci oznak sponk, oznake spončnih letev</t>
  </si>
  <si>
    <t>3.3.1.32</t>
  </si>
  <si>
    <t>Drobni in spojni montažni in označitveni material za izdelavo razdelilnika:
• vodniki za ožičenje
• kabelske uvodnice
• inštalacijski kanali
• N in PE zbiralke
• označitveni material
• opozorilne napisne ploščice
• galvanska povezava ohišja razdelilnika</t>
  </si>
  <si>
    <t>3.3.1.33</t>
  </si>
  <si>
    <t>Izdelava delavniškega načrta razdelilnika na osnovi shem in potrjene opreme</t>
  </si>
  <si>
    <t>3.3.1.34</t>
  </si>
  <si>
    <t>Transport in namestitev razdelilnika</t>
  </si>
  <si>
    <t>3.3.1.35</t>
  </si>
  <si>
    <t>Uvlečenje, pritrditev in priklop energetskih kablov na zbiralke/ločilnik, komplet z kabelskimi glavami in končniki ter namestitvijo oznake z označevalno ploščico:
• N2XH-J 5x6..5x16 - 2 kom
• NHXMH-J 3x1,5..3x2,5 - 25 kom
• Ollflex CL. H 3G1,5...5G4 - 18 kom
• UTP cat.6 - 1 kom</t>
  </si>
  <si>
    <t>Inštalacije za splošno in varnostno razsvetljavo</t>
  </si>
  <si>
    <t>Svetilke</t>
  </si>
  <si>
    <t>Dobava, vgradnja in priklop</t>
  </si>
  <si>
    <t>Opomba: svetila splošne razsvetljave niso zajeta v tem popisu</t>
  </si>
  <si>
    <t>3.4.1.1</t>
  </si>
  <si>
    <t>Vgradna stropna svetilka, ohišje iz aluminija, prašno barvan bele barve, satiniran prizmatični difuzor, integriran konverter s konstantnim tokom, dimenzije 597x597mm, napajanje 230VAC, moč svetilke 30W, svetilnost 3624lm, barva svetlobe 4000K, zaščita IP44
106 PR 3624lm 30 W 840 FO 597x597mm IP44 White</t>
  </si>
  <si>
    <t>Intra</t>
  </si>
  <si>
    <t>3.4.1.2</t>
  </si>
  <si>
    <t>E2</t>
  </si>
  <si>
    <t>Vgradna stropna svetilka, ohišje iz aluminija, prašno barvan bele barve, satiniran opalni PMMA difuzor, integriran konverter s konstantnim tokom, dimenzije 240x90mm, napajanje 230VAC, moč svetilke 25W, svetilnost 230lm, barva svetlobe 4000K, zaščita IP44
Nitor RV Flat SOP 1000-2300lm 9-25W 350-900 mA 28 V 840 IP44 white/white</t>
  </si>
  <si>
    <t>3.4.1.3</t>
  </si>
  <si>
    <t>E3</t>
  </si>
  <si>
    <t>Nadgradna stenska linijska svetilka, ohišje iz aluminija, prašno barvan bele barve, satiniran opalni difuzor, integriran konverter s konstantnim tokom, dimenzije 565x36x55mm, napajanje 230VAC, moč svetilke 11W, svetilnost 1000lm, barva svetlobe 4000K, zaščita IP44
Kalis W55 SOP 1000lm 11W 840 L565mm FO IP44 white</t>
  </si>
  <si>
    <t>3.4.1.4</t>
  </si>
  <si>
    <t>E4</t>
  </si>
  <si>
    <t>Nadgradna stropna svetilka, ohišje iz aluminija, prašno barvan bele barve, satiniran opalni PMMA difuzor, integriran konverter s konstantnim tokom, dimenzije 394x100mm, napajanje 230VAC, moč svetilke 25W, svetilnost 2500lm, barva svetlobe 4000K, zaščita IP20
Lona C 400 SOP 2500 lm 25 W 840 FO IP20 white</t>
  </si>
  <si>
    <t>3.4.1.5</t>
  </si>
  <si>
    <t>E5</t>
  </si>
  <si>
    <t>Nadgradna stenska up/down svetilka, ohišje iz aluminija, prašno barvan bele barve, satiniran opalni difuzor, integriran konverter s konstantnim tokom, dimenzije 220x115x100mm, napajanje 230VAC, moč svetilke 20W, svetilnost 1183lm (2x602lm), barva svetlobe 4000K, zaščita IP65
Midna 4000K MID-POWER LED, 17,6W/220-240V, LED lm 2x602lm</t>
  </si>
  <si>
    <t>Ares</t>
  </si>
  <si>
    <t>3.4.1.6</t>
  </si>
  <si>
    <t>E6</t>
  </si>
  <si>
    <t>Nadgradna stropna vodotesna svetilka, ohišje iz polikarbonata, polikarbonatni difuzor, integriran konverter s konstantnim tokom, dimenzije 1277x101x84mm, napajanje 230VAC, moč svetilke 27W, svetlobni tok 3250lm, barva svetlobe 4000K, zaščita IP66
5700 3250 lm 27 W 840 FO L1277mm IP66</t>
  </si>
  <si>
    <t>3.4.1.7</t>
  </si>
  <si>
    <t>Z1</t>
  </si>
  <si>
    <t>Nadgradna zunanja stropna svetilka, ohišje iz aluminija, prašno barvan bele barve, satiniran opalni difuzor, integriran konverter s konstantnim tokom, dimenzije 310x69mm, napajanje 230VAC, moč svetilke 15W, svetilnost 1330lm, barva svetlobe 4000K, zaščita IP66
Anna 310 1330 lm 15W 4000K IP66 white</t>
  </si>
  <si>
    <t>3.4.1.8</t>
  </si>
  <si>
    <t>V1</t>
  </si>
  <si>
    <t>Nadgradna svetilka varnostne razsvetljave, ohišje iz polikarbonata, bele barve, vgrajen konverter in baterija, dimenzije 314x194x29mm, napajanje 230VAC, moč svetilke 3,5W, barva svetlobe 4000K, zaščita IP43, avtonomija 1h, z označevalnim steklom in piktogramom, trajni spoj
UP LED EXIT DF30M SA IP43</t>
  </si>
  <si>
    <t>Beghelli</t>
  </si>
  <si>
    <t>3.4.1.9</t>
  </si>
  <si>
    <t>Nadgradna svetilka varnostne razsvetljave, ohišje iz polikarbonata, bela barve, vgrajen konverter in baterija, dimenzije 213x83x20mm, napajanje 230VAC, moč svetilke 3W, barva svetlobe 4000K, zaščita IP65, avtonomija 1h, pripravni spoj
BEGHELLI UP LED 11-24W SARM 3H IP65</t>
  </si>
  <si>
    <t>3.4.1.10</t>
  </si>
  <si>
    <t>V3</t>
  </si>
  <si>
    <t>Vgradna svetilka varnostne razsvetljave, ohišje iz polikarbonata, bele barve prigrajen konverter in baterija, dimenzije 90x40mm, napajanje 230VAC, moč svetilke 1,5W, barva svetlobe 4000K, zaščita IP42, avtonomija 1h, pripravni spoj
BEGHELLI UP LED MULTI 60MM SE 3H</t>
  </si>
  <si>
    <t>3.4.2.1</t>
  </si>
  <si>
    <t>Kabel 2x1,5mm2, inštalacijski, brez halogeni
NHXMH-J 3x1,5</t>
  </si>
  <si>
    <t>Kapis Group</t>
  </si>
  <si>
    <t>3.4.2.2</t>
  </si>
  <si>
    <t>Kabel 3x1,5mm2, inštalacijski, brez halogeni
NHXMH-J 3x1,5</t>
  </si>
  <si>
    <t>3.4.2.3</t>
  </si>
  <si>
    <t>Kabel 5x1,5mm2, inštalacijski, brez halogeni
NHXMH-J 5x1,5</t>
  </si>
  <si>
    <t>3.4.2.5</t>
  </si>
  <si>
    <t>Samougasna gibljiva rebrasta zaščitna cev 16mm, podometna vgradnja
RFS 16</t>
  </si>
  <si>
    <t>3.4.2.6</t>
  </si>
  <si>
    <t>Negibljiva plastična zaščitna cev, 16mm, komplet s pritrdilnimi skobami
PN16</t>
  </si>
  <si>
    <t>Inštalacijski material</t>
  </si>
  <si>
    <t>3.4.3.1</t>
  </si>
  <si>
    <t>Podometno stikalo, navadno,  250V, 10A, bele barve, komplet z nosilcem in okrasnim okvirjem bele barve ter dozo za vgradnjo
Modul Soft</t>
  </si>
  <si>
    <t>TEM</t>
  </si>
  <si>
    <t>3.4.3.2</t>
  </si>
  <si>
    <t>Podometno tipkalo, 250V, 10A, bele barve, komplet z nosilcem in okrasnim okvirjem bele barve ter dozo za vgradnjo
Modul Soft</t>
  </si>
  <si>
    <t>3.4.3.3</t>
  </si>
  <si>
    <t>ST1</t>
  </si>
  <si>
    <t>Pdometni stikalni tablo - prižigališče, bele barve, 250V, 10A, komplet z polnilom in okrasnim okvirjem bele barve ter dozo za vgradnjo
Modul Soft v sestavi:
• SM10PW: stikalo navadno - 6kom
• EM37PW: elektronski termostat - 1kom
• TM21PW: polnilo 1M - 6kom
• DM72: doza pravokotna 2x7M - 1kom
• NM72: nosilec z vijaki 2x7M - 1kom
• OS72PW: okvir 2x7M - 1kom</t>
  </si>
  <si>
    <t>3.4.3.4</t>
  </si>
  <si>
    <t>ST2, ST3, ST5</t>
  </si>
  <si>
    <t>Pdometni stikalni tablo - prižigališče, bele barve, 250V, 10A, komplet z polnilom in okrasnim okvirjem bele barve ter dozo za vgradnjo v sestavi:
Modul Soft v sestavi:
• SM10PW: stikalo navadno - 2kom
• EM37PW: elektronski termostat - 1kom
• DM41: doza pravokotna 4M - 1kom
• NM40: nosilec z vijaki 4M - 1kom
• OS40PW: okvir 4M - 1kom</t>
  </si>
  <si>
    <t>3.4.3.5</t>
  </si>
  <si>
    <t>ST5</t>
  </si>
  <si>
    <t>Pdometni stikalni tablo - prižigališče, bele barve, 250V, 10A, komplet z polnilom in okrasnim okvirjem bele barve ter dozo za vgradnjo
Modul Soft v sestavi:
• SM10PW: stikalo navadno - 3kom
• EM37PW: elektronski termostat - 1kom
• TM21PW: polnilo 1M - 2kom
• DM71: doza pravokotna 7M - 1kom
• NM70: nosilec z vijaki 7M - 1kom
• OS70PW: okvir 7M - 1kom</t>
  </si>
  <si>
    <t>3.4.3.6</t>
  </si>
  <si>
    <t>Nadgradni IR senzor gibanja, radialno pokrivanje 12x4m, primeren za stropno montažo, bele barve, 230V, Pmax=2000W, t=5 sec – 15 min, občutljivost 2 – 1000 lx, zaščita IP43
IS 360-3</t>
  </si>
  <si>
    <t>Steinel</t>
  </si>
  <si>
    <t>3.4.3.7</t>
  </si>
  <si>
    <t>PVC nadometna razvodna doza 100x100mm
DPN100</t>
  </si>
  <si>
    <t>3.4.3.8</t>
  </si>
  <si>
    <t>Piktogram različnih smeri, dim. 300x150, nalepka</t>
  </si>
  <si>
    <t>3.4.3.9</t>
  </si>
  <si>
    <t>Drobni spojni, montažni in označitveni material</t>
  </si>
  <si>
    <t>Zunanja razsvetljava</t>
  </si>
  <si>
    <t>3.4.4.1</t>
  </si>
  <si>
    <t>Kabel 3x4mm2, energetski, brezhalogeni težko gorljivi, 0,6/1 KV
N2XH 3x4</t>
  </si>
  <si>
    <t>3.4.4.2</t>
  </si>
  <si>
    <t xml:space="preserve">Tipski aluminijasti konusni kandelaber višine h= 4 m, z nastavkom, sidrno ploščo in sidri, anodiziran, grafitno sive barve
SAL-4/B60 </t>
  </si>
  <si>
    <t>Rosa</t>
  </si>
  <si>
    <t>3.4.4.3</t>
  </si>
  <si>
    <t>Cestna LED svetilka, 29W, 2500lm, napajanje 230V, zaščita IP66, klasa 1, montaža na steber premera 60mm, barva svetlobe 4000 K, temno sive barve, dimenzije svetilke 598 x 265mm
Smart Post-top G3</t>
  </si>
  <si>
    <t>Philips</t>
  </si>
  <si>
    <t>3.4.4.4</t>
  </si>
  <si>
    <t>Montažna konzola premera 60mm za pritrditev svetilke na kandelaber</t>
  </si>
  <si>
    <t>3.4.4.5</t>
  </si>
  <si>
    <t>Priključno varovalni element s štirimi kontakti in dvemi varovalnimi polji, komplet z varovalko 6A
PVE-4/25-1</t>
  </si>
  <si>
    <t>3.4.4.6</t>
  </si>
  <si>
    <t>Izdelava priključkov ozemljitev na kandelaber in povezava s PEN vodnikom</t>
  </si>
  <si>
    <t>Ostala dela in oprema</t>
  </si>
  <si>
    <t>3.4.5.1</t>
  </si>
  <si>
    <t>Namestitev oznak na svetilke za varnostno razsvetljavo</t>
  </si>
  <si>
    <t>3.4.5.2</t>
  </si>
  <si>
    <t>Namestitev oznak na opremo z prozornim trakom s črnim potiskom - oznaka razdelilnika in tokokroga</t>
  </si>
  <si>
    <t>3.4.5.3</t>
  </si>
  <si>
    <t>Pregled in preizkus vgrajenega sistema zasilne razsvetljave s pridobitvijo pozitivnega potrdila pooblaščenega preglednika</t>
  </si>
  <si>
    <t>3.4.5.4</t>
  </si>
  <si>
    <t>Izdelava meritev osvetljenosti splošne razsvetljave in izdaja poročila od strani pooblaščene organizacije</t>
  </si>
  <si>
    <t>3.4.5.5</t>
  </si>
  <si>
    <t>Izdelava meritev osvetljenosti varnostne razsvetljave in izdaja poročila od strani pooblaščene organizacije</t>
  </si>
  <si>
    <t>Inštalacije za malo moč</t>
  </si>
  <si>
    <t>3.5.1.1</t>
  </si>
  <si>
    <t>Kabel 3x2,5mm2, inštalacijski, brez halogeni
NHXMH-J 3x2,5</t>
  </si>
  <si>
    <t>3.5.1.2</t>
  </si>
  <si>
    <t>Kabel 3x1,5mm2, finožični, barvna označba žil, brez halogeni
OLL.CL.100 H 3G1,5</t>
  </si>
  <si>
    <t>Lapp Kabel</t>
  </si>
  <si>
    <t>3.5.1.3</t>
  </si>
  <si>
    <t>Kabel 3x2,5mm2, finožični, barvna označba žil, brez halogeni
OLL.CL.100 H 3G2,5</t>
  </si>
  <si>
    <t>3.5.1.4</t>
  </si>
  <si>
    <t>Kabel 5x2,5mm2, finožični, barvna označba žil, brez halogeni
OLL.CL.100 H 5G2,5</t>
  </si>
  <si>
    <t>3.5.1.5</t>
  </si>
  <si>
    <t>Kabel 5x4mm2, finožični, barvna označba žil, brez halogeni
OLL.CL.100 H 5G4</t>
  </si>
  <si>
    <t>3.5.1.6</t>
  </si>
  <si>
    <t>Kabel 3x1,5mm2, finožični, številčna označba žil, brez halogeni
OLL.CL.100 H 3G1,5</t>
  </si>
  <si>
    <t>3.5.1.7</t>
  </si>
  <si>
    <t>Kabel 4x1,5mm2, finožični, številčna označba žil, brez halogeni
OLL.CL.100 H 4G1,5</t>
  </si>
  <si>
    <t>Gibljiva zaščitna cev 11-50mm
SECAFLEX</t>
  </si>
  <si>
    <t>Inštalacijski material in oprema</t>
  </si>
  <si>
    <t>3.5.2.1</t>
  </si>
  <si>
    <t>Podometna modulna energetska vtičnica z zaščitnim kontaktom, 230V, 16A, bele barve, 2P+E, komplet z nosilcem in okrasnim okvirjem bele barve ter dozo za vgradnjo
Modul Soft</t>
  </si>
  <si>
    <t>3.5.2.2</t>
  </si>
  <si>
    <t>Podometna modulna energetska vtičnica z zaščitnim kontaktom, 230V, 16A, bele barve, 2P+E, vgrajena v modulni sestav
Modul Soft</t>
  </si>
  <si>
    <t>3.5.2.3</t>
  </si>
  <si>
    <t>Podometna modulna energetska vtičnica z zaščitnim kontaktom in zaščitnim pokrovom, 230V, 16A, bele barve, 2P+E, komplet z nosilcem in okrasnim okvirjem bele barve ter dozo za vgradnjo
Modul Soft</t>
  </si>
  <si>
    <t>3.5.2.4</t>
  </si>
  <si>
    <t xml:space="preserve">Wi-Fi točka
Učilnice </t>
  </si>
  <si>
    <t>Podometni modulni sestav za vgradnjo energetskih in TK vtičnic, za vgradnjo v montažno steno
Modul Soft v sestavi:
• DM31: doza pravokotna 3M - 1kom
• NM30: nosilec z vijaki 3M - 1kom
• OS30PW: okvir 3M - 1kom</t>
  </si>
  <si>
    <t>3.5.2.5</t>
  </si>
  <si>
    <t xml:space="preserve">LED TV </t>
  </si>
  <si>
    <t>Podometni modulni sestav za vgradnjo energetskih in TK vtičnic, za vgradnjo v montažno steno
Modul Soft v sestavi:
• DM41: doza pravokotna 4M - 1kom
• NM40: nosilec z vijaki 4M - 1kom
• OS40PW: okvir 3M - 1kom</t>
  </si>
  <si>
    <t>3.5.2.6</t>
  </si>
  <si>
    <t>Podometna petpolna stalna priključnica, 400V, 16A, 3P+N+PE, bele barve, komplet z dozo za vgradnjo v montažno steno</t>
  </si>
  <si>
    <t>3.5.2.7</t>
  </si>
  <si>
    <t>3.5.2.8</t>
  </si>
  <si>
    <t>VG</t>
  </si>
  <si>
    <t>Nadgradno servisno vtično gnezdo dimenzij 510x320x120mm, v zaščiti IP65, IK08, barva RAL 7035, N in PE zbiralka, ožičeno, sestavljeno iz:
• GW 68 008N ohišje - 1kom
• PF7-25/4/003: zaščitno stikalo na diferenčni tok 25/30mA - 1 kom
• PL7-C16/3: inštalacijski odklopnik C16/3 - 1 kom
• PL7-C16/1: inštalacijski odklopnik C16/1 - 3 kom
• GW 20 265: vtičnica 1P+N+PE, 230V/16A - 3 kom
• GW 27 401: pokrov vtičnice 3 kom
• GW 62 232H: vtičnica 3P+N+PE, 400V/16A - 1 kom</t>
  </si>
  <si>
    <t>Gewiss</t>
  </si>
  <si>
    <t>Gretje zunanjih talnih površin</t>
  </si>
  <si>
    <t>3.5.3.1</t>
  </si>
  <si>
    <t>Dvožilni grelni kabel z zaščitnim opletom, UV zaščito in močjo 30W/m, namenjen za zunanjo uporabo, montiran v tla, skupna dolžina kabla 70m, napajanje 400V, skupna moč 2.1kW, komplet s priborom za montažo
DTCE-30</t>
  </si>
  <si>
    <t>3.5.3.2</t>
  </si>
  <si>
    <t>Talno tipalo temperature in vlage s priključnim kablom
Devi 850</t>
  </si>
  <si>
    <t>3.5.3.3</t>
  </si>
  <si>
    <t>Razvodnica za 1 grelno vejo, polyester, dimenzij 122x120x90mm, IP68</t>
  </si>
  <si>
    <t>Devi</t>
  </si>
  <si>
    <t>Ostala dela in material</t>
  </si>
  <si>
    <t>3.5.4.1</t>
  </si>
  <si>
    <t>Priključevanje enofaznih naprav do 2kW</t>
  </si>
  <si>
    <t>3.5.4.2</t>
  </si>
  <si>
    <t>Priključevanje trifaznih naprav do 10kW</t>
  </si>
  <si>
    <t>3.5.4.3</t>
  </si>
  <si>
    <t>3.5.4.4</t>
  </si>
  <si>
    <t>3.6</t>
  </si>
  <si>
    <t>Inštalacije za komunikacijske povezave in CATV</t>
  </si>
  <si>
    <t>3.6.1</t>
  </si>
  <si>
    <t>Komunikacijsko vozlišče +KV1</t>
  </si>
  <si>
    <t>3.6.1.1</t>
  </si>
  <si>
    <t>+KV1</t>
  </si>
  <si>
    <t>19" zidna komunikacijska omara dimenzij 600x600x868mm, steklena vrata spredaj, višine 18HE, vključno z drobnim montažnim in pritrdilnim priborom
NetZ 60060 18HE</t>
  </si>
  <si>
    <t>O.D.M.</t>
  </si>
  <si>
    <t>3.6.1.2</t>
  </si>
  <si>
    <t>19" razdelilnik s stikalom z devetimi vtičnicami in prenapetostno zaščito, ter priključnim kablom dolžine 1,7 m, 19" 9x230V 2HE
DORAZD05</t>
  </si>
  <si>
    <t>3.6.1.3</t>
  </si>
  <si>
    <t>Vertikalno vodilo kablov 1 HE za 19'' sistem
CDVODI226</t>
  </si>
  <si>
    <t>3.6.1.4</t>
  </si>
  <si>
    <t>PP1</t>
  </si>
  <si>
    <t>Spajalna plošča za zaključevanje UTP kablov, 24xRJ45, cat.6, 1HE
DOPANE01</t>
  </si>
  <si>
    <t>3.6.1.5</t>
  </si>
  <si>
    <t>SW1</t>
  </si>
  <si>
    <t>24-portno giga stikalo DN-80221-1 + 2x SFP, 48cm za vgradnjo v komunikacijsko omaro, LED indikatorji povezava/aktivnost ...
DN-80221-1</t>
  </si>
  <si>
    <t>Digitus</t>
  </si>
  <si>
    <t>3.6.1.6</t>
  </si>
  <si>
    <t>DAS</t>
  </si>
  <si>
    <t>Pasivni 4-vejni delilnik antenskega signala</t>
  </si>
  <si>
    <t>3.6.1.7</t>
  </si>
  <si>
    <t>Patch kabel 2x RJ45, UTP cat.6, dolžine 1m
BRX Cat.6 24 AWG UTP Str. 4P RJ45 - RJ45 PC Grey LS/OH 1m</t>
  </si>
  <si>
    <t>Brand-Rex</t>
  </si>
  <si>
    <t>3.6.1.8</t>
  </si>
  <si>
    <t>Zaključevanje UTP cat.6 kabla na priključnem panelu</t>
  </si>
  <si>
    <t>3.6.1.9</t>
  </si>
  <si>
    <t>Zaključevanje koaksialnega kabla z BNC konektorjem</t>
  </si>
  <si>
    <t>3.6.1.10</t>
  </si>
  <si>
    <t>Drobni in spojni montažni in označitveni material:
• označitveni material
• opozorilne napisne ploščice
• galvanska povezava ohišja</t>
  </si>
  <si>
    <t>3.6.2</t>
  </si>
  <si>
    <t>3.6.2.1</t>
  </si>
  <si>
    <t xml:space="preserve">Kabel UTP, cat.6
BRX Cat.6 23 AWG UTP </t>
  </si>
  <si>
    <t>Leviton</t>
  </si>
  <si>
    <t>3.6.2.2</t>
  </si>
  <si>
    <t>Signalni koaksialni kabel
Coax H/25 PVC</t>
  </si>
  <si>
    <t>3.6.2.3</t>
  </si>
  <si>
    <t>3.6.3</t>
  </si>
  <si>
    <t>3.6.3.1</t>
  </si>
  <si>
    <t>Podometna vtičnica, RJ45 UTP, kat.6, enojna, z protiprašnim pokrovčkom, komplet z okrasnim okvirjem bele barve,  vgrajena v modulni sestav
Modul Soft</t>
  </si>
  <si>
    <t>3.6.3.2</t>
  </si>
  <si>
    <t>Podometna vtičnica, RJ45 UTP, kat.6, dvojna, z protiprašnim pokrovčkom,  komplet z nosilcem in okrasnim okvirjem bele barve ter dozo za vgradnjo
Modul Soft</t>
  </si>
  <si>
    <t>3.6.3.3</t>
  </si>
  <si>
    <t>Podometna vtičnica CATV, končna, komplet z okrasnim okvirjem bele barve ter dozo za vgradnjo
Modul Soft</t>
  </si>
  <si>
    <t>3.6.4</t>
  </si>
  <si>
    <t>Ostala dela in storitve</t>
  </si>
  <si>
    <t>3.6.4.1</t>
  </si>
  <si>
    <t>Vgradni razdelilnik iz nerjaveče RF pločevine, dimenzij 485x400x140 (ŠxVxG), dvojna vrata ločeno za TK in KKS, ključavnice upravljalcev, dovod spodaj, odvodi zgoraj, komplet z montažno ploščo, zaščita IP44, opremljen po specifikaciji
OPK 402</t>
  </si>
  <si>
    <t>Elba</t>
  </si>
  <si>
    <t>3.6.4.2</t>
  </si>
  <si>
    <t>Meritve inštalacij univerzalnega ožičenja - podatkovni bakreni UTP razvod komplet z izdelanimi poročili in merilnimi protokoli (skupno 14 povezav)</t>
  </si>
  <si>
    <t>3.6.4.3</t>
  </si>
  <si>
    <t>Namestitev oznak na opremo z prozornim trakom s črnim potiskom - oznaka panela in priključka</t>
  </si>
  <si>
    <t>3.6.4.4</t>
  </si>
  <si>
    <t>Drobni spojni in montažni material</t>
  </si>
  <si>
    <t>3.7</t>
  </si>
  <si>
    <t>Inštalacije za multimedijo</t>
  </si>
  <si>
    <t>3.7.1</t>
  </si>
  <si>
    <t>3.7.2.1</t>
  </si>
  <si>
    <t>Zvočniški kabel za inštalacijo, rdeč-črn, brez gumastega omota, 2 x 2,5mm2</t>
  </si>
  <si>
    <t>3.7.2.2</t>
  </si>
  <si>
    <t>3.7.2</t>
  </si>
  <si>
    <t>Oprema ozvočenja</t>
  </si>
  <si>
    <t>Zv1.x</t>
  </si>
  <si>
    <t>Dvosistemski stropni vgradni zvočnik 8", 120W RMS, 110 dB SPL, 8Ohm, frekvenčni razpon 60-18kHz, 120° pokrivanje, odseki 6W, 12W, 24W, ohmsko delovanje, odprtina za montažo premera 243 mm, teža 1.75kg, mreža brez plastičnega roba, možnost barvanja mrežice. 
CIRA824/W</t>
  </si>
  <si>
    <t>Audac</t>
  </si>
  <si>
    <t>Štirikanalni ojačevalnik z Energy Star certifikatom. 4 x 100W moči @ 4 Ohm (stereo), 4 x 50W @ 8 Ohm (stereo), 200W @ 8 Ohm (bridge). Frekvenčni razpon 20Hz - 20kHz, Class D tehnologija. Zaščita pred kratkim stikom, pregrevanjem in prekrmiljenjem signala. Dimenzije: 482 x 44 x 330mm, teža 4,5kg.
EPA 104</t>
  </si>
  <si>
    <t>3.7.2.3</t>
  </si>
  <si>
    <t>Večkomponentna predvajalna enota- CD predvajalna enota, MP3 predvajalnik in AM/FM radijski sprejemnik. LCD zaslon na sprednji strani za navigacijo po menuju, prikaz ID3 in RDS informacij. USB vhod za USB spominske naprave, reža za SD/MMC kartice. RS232 kontrolna povezava. 2 avdio izhoda, 1 prilagodljiv avdio izhod. Simultano delovanje CD/MP3 predvajalnika in radijskega sprejemnika. Možnost Single Track načina predvajanja. 1HE velikost enote, 19" vgradnja. 
CMP30</t>
  </si>
  <si>
    <t>3.7.2.4</t>
  </si>
  <si>
    <t>6-kanalni stereo predojačevalnik. 2 mikrofonska vhoda, 4 stereo linijski vhodi, vse kontrolne funkcije na čelni plošči, clip LED indikator, 2 gumba in LED prikaz za dodelitev kanala na izhod. Vgrajen Bluetooth sprejemnik, izhodna sekcija je opremljena s 6-segmentnim LED prikazovalnikom, skupno kontrolo glasnosti in dvopasovno kontrolo tona. Frekvenčni razpon 20Hz - 20kHz, dimenzije 482 x 44 x 335mm, teža 4,1kg. Črna barva.
PRE116</t>
  </si>
  <si>
    <t>3.7.2.5</t>
  </si>
  <si>
    <t>Stenska omarica za vgradnjo rack komponent 19". Uporabna višina: 6 HE enot, nosilnost do 60kg, snemljive stranice za anostavno montažo in ožičenje, maksimalna uporabna globina je 560mm.
Caymon WPR606</t>
  </si>
  <si>
    <t>Caymon</t>
  </si>
  <si>
    <t>3.7.2.6</t>
  </si>
  <si>
    <t>Visokokakovostni razdelilec za montažo v 48cm (19") komunikacijsko omaro, 8x 220V ˝Šuko˝ tip vtičnice, 1x 220V ˝Šuko˝ tip priključek (DIN49441 16A), 3-žilni 1,50mm2 kabel, dvojna ozemljitev, dolžina 2m. Ohišje narejeno iz visoko-kakovostnega aluminija. Višina 1U. Priložena nosilca in pribor za montažo v kabinet
Barva: Črna RAL9005</t>
  </si>
  <si>
    <t>3.7.2.7</t>
  </si>
  <si>
    <t>Dostava opreme na objekt, montaža sistema ozvočenja, zaključevanje povezav, obešanje zvočnikov, montaža v rack omare, ožičenje rack omare, zagon sistema, umerjanje sistema, izdelava navodil in izobraževanje uporabnika sistema.</t>
  </si>
  <si>
    <t>3.8</t>
  </si>
  <si>
    <t>Inštalacije za SOS klicni sistem</t>
  </si>
  <si>
    <t>3.8.1</t>
  </si>
  <si>
    <t>3.8.1.1</t>
  </si>
  <si>
    <t>3.8.1.2</t>
  </si>
  <si>
    <t>Kabel 3x1mm2, finožični, barvna označba žil
LiYCY 3x1mm2</t>
  </si>
  <si>
    <t>3.8.1.3</t>
  </si>
  <si>
    <t>3.8.2</t>
  </si>
  <si>
    <t>Oprema ter ostala dela in material</t>
  </si>
  <si>
    <t>3.8.2.1</t>
  </si>
  <si>
    <t>SOS klicna centrala, podometna vgradnja, opremljena z redčo LED bliskavico in zvočnim brenčalom, komplet z dozo za vgradnjo
BIS SOS C1T</t>
  </si>
  <si>
    <t>Hust</t>
  </si>
  <si>
    <t>3.8.2.2</t>
  </si>
  <si>
    <t>SOS pozivno stikalo, t razrešitveno tipko, podometna vgradnja, komplet z dozo za vgradnjo
BIS TPR SOS T</t>
  </si>
  <si>
    <t>3.8.2.3</t>
  </si>
  <si>
    <t xml:space="preserve">Montaža naprav na pripravljene instalacije </t>
  </si>
  <si>
    <t>3.8.2.4</t>
  </si>
  <si>
    <t>Parametriranje, zagon in testiranje video kamer z zahtevanimi poročili</t>
  </si>
  <si>
    <t>3.8.2.5</t>
  </si>
  <si>
    <t>Razni drobni material, manjša dela</t>
  </si>
  <si>
    <t>3.9</t>
  </si>
  <si>
    <t>Inštalacije za video nadzor</t>
  </si>
  <si>
    <t>Opomba: inštalacijo in opremo je potrebno prilagoditi pooblaščeni varnostni službi investitorja</t>
  </si>
  <si>
    <t>3.9.1</t>
  </si>
  <si>
    <t>Oprema</t>
  </si>
  <si>
    <t>3.9.1.1</t>
  </si>
  <si>
    <t>DSN</t>
  </si>
  <si>
    <t>IP snemalna naprava HiK 32-CH , do 12MP resolution recording, Max 32x IP kamer, izhod HDMI &amp; VGA do 1920x1080 resolucije , 4 x SATA interface, brez HDD , 2x USB2.0, 19" ohišje , Onvif , podpira tudi Android , iPAD2 , Iphone
DS-7732NI-I4</t>
  </si>
  <si>
    <t>Hikvision</t>
  </si>
  <si>
    <t>3.9.1.2</t>
  </si>
  <si>
    <t>HDD trdi disk 4TB, IDE, P-SATA za IP snemalno napravo</t>
  </si>
  <si>
    <t>3.9.1.3</t>
  </si>
  <si>
    <t>VGA</t>
  </si>
  <si>
    <t>Monitor 22" IIyama PL XU2290HS-1 5ms, , DVI, HDMI</t>
  </si>
  <si>
    <t>3.9.1.4</t>
  </si>
  <si>
    <t>SWK</t>
  </si>
  <si>
    <t>Web-managed, 4-kanalno mrežno stikalo, od etga 1x Hi-PoE port, 3x PoE ports, 2xRJ45 ports
DS-3E0106HP-E</t>
  </si>
  <si>
    <t>3.9.1.5</t>
  </si>
  <si>
    <t>Kn1</t>
  </si>
  <si>
    <t>IP camera HIK 4 megapixel , Dome outdoor , 1/3" Progressive CMOS, H265+,H265,H264+ H264 , EXIR ICR, 30m IR Range, 0.018lux/F1.2, 2688 x 1520 :25fps, outdoor IP67, DC12V/PoE, 2,8 ali 4mm /F2.0 lens,SD Slot - do128Gb, 3D DNR, BLC, 120 db WDR
DS-2CD2343G0-I</t>
  </si>
  <si>
    <t>3.9.1.6</t>
  </si>
  <si>
    <t>Nosilec kamere - Junction box
DS - 1280ZJ - M</t>
  </si>
  <si>
    <t>3.9.1.7</t>
  </si>
  <si>
    <t>Zk1, Zk2</t>
  </si>
  <si>
    <t>IP camera HIK 4 megapixel , Bullet Outdoor , H264+ ,
H264 kompresija, 1/2,8" Progressive CMOS, ICR, 30m IR Range, 0.01lux/F1.2 AGC on, 0 lux with IR, 2688x1520 , 2.8~12mm/F1.4 MOTO ZOOM,avto focus lens, 3D DNR, BLC,WDR 120dB , 12 Vdc/POE , Onvif, IP67 , ( opcija junction box DS- 1260-ZJ, DS-1280ZJ-S )
DS-2CD 1641FWD-IZ</t>
  </si>
  <si>
    <t>3.9.1.8</t>
  </si>
  <si>
    <t xml:space="preserve">Nosilec kamere - Junction box
DS - 1260-ZJ </t>
  </si>
  <si>
    <t>3.9.1.9</t>
  </si>
  <si>
    <t>Montaža naprav na pripravljene inštalacije in zmontirane nosilce, nastavitev parametrov, testiranje, spuščanje v pogon, primopredaja in poučitev pristojnega osebja o delovanju sistema</t>
  </si>
  <si>
    <t>3.9.2</t>
  </si>
  <si>
    <t>3.9.2.1</t>
  </si>
  <si>
    <t>3.9.2.2</t>
  </si>
  <si>
    <t xml:space="preserve">Kabel F/UTP, cat.6, za zunanje polaganje
BRX Cat.6 23 AWG F/UTP </t>
  </si>
  <si>
    <t>3.9.2.3</t>
  </si>
  <si>
    <t>3.9.2.4</t>
  </si>
  <si>
    <t>Gibljiva zaščitna cev 11mm
SECAFLEX</t>
  </si>
  <si>
    <t>3.10</t>
  </si>
  <si>
    <t>Inštalacije za video domofon</t>
  </si>
  <si>
    <t>3.10.1</t>
  </si>
  <si>
    <t>3.10.1.1</t>
  </si>
  <si>
    <t>ZE1, ZE2</t>
  </si>
  <si>
    <t>Zunanja IP klicna enota z HD kamero, z 1 tipko in piktogramom, robustno ohišje s stopnjo zašcite IP65/IP69 in dodatno zašcito proti vandalizmu - črne barve, zašcita pred prahom, vodo in mehanskimi poškodbami, visoka kakovost govora (tudi v hrupnih okoljih), širokokotna kamera z nočnim vidom, osvetljene tipke in tipkovnica, napajanje PoE 802.3af (Class 0 - 12.95W)
IP Force</t>
  </si>
  <si>
    <t>2N</t>
  </si>
  <si>
    <t>3.10.1.2</t>
  </si>
  <si>
    <t>NE1</t>
  </si>
  <si>
    <t>7“ notranja enota - zaslon na dotik črne barve, ločjivost 1024 × 600 px, integriran mikrofon in zvočnik, komplet z nosilcem za postavitev na mizo, napajanje PoE 802.3af, power consumption 10 W, GPIOs
SIP Indoor Touch</t>
  </si>
  <si>
    <t>3.10.1.3</t>
  </si>
  <si>
    <t>SWD</t>
  </si>
  <si>
    <t>3.10.1.4</t>
  </si>
  <si>
    <t>Nastavitev parametrov, testiranje, spuščanje v pogon, primopredaja in poučitev pristojnega osebja o delovanju sistema</t>
  </si>
  <si>
    <t>3.10.2</t>
  </si>
  <si>
    <t>3.10.2.1</t>
  </si>
  <si>
    <t>3.10.2.2</t>
  </si>
  <si>
    <t>3.11</t>
  </si>
  <si>
    <t>Inštalacije za kontrolo pristopa</t>
  </si>
  <si>
    <t>3.11.1</t>
  </si>
  <si>
    <t>Oprema in ostala dela</t>
  </si>
  <si>
    <t>3.11.1.1</t>
  </si>
  <si>
    <t>TKP1</t>
  </si>
  <si>
    <t>Pristopni kontroler za 4 vrata, za čitalnike z direktnim, protokolnim in 26-bitnim
Wiegand izhodom, v zaščitnem ohišju 
POPULUS P-4-B</t>
  </si>
  <si>
    <t>Jantar</t>
  </si>
  <si>
    <t>3.11.1.2</t>
  </si>
  <si>
    <t>Akumulator 12V 2,3Ah za pristopni kontroler Populus P
ACCU 2,3 AH</t>
  </si>
  <si>
    <t>3.11.1.3</t>
  </si>
  <si>
    <t>R1, R2</t>
  </si>
  <si>
    <t>Protokolni čitalnik v zaščitnem ohišju, črne barve, bralna frekvenca 13,56MHz, za uporabo s pristopnimi kontrolerji Populus P
READER O-3-B</t>
  </si>
  <si>
    <t>3.11.1.4</t>
  </si>
  <si>
    <t>Brezkontaktna kartica Desfire EV1 4K
CARD C-3-D</t>
  </si>
  <si>
    <t>3.11.1.5</t>
  </si>
  <si>
    <t>EP1, EP2</t>
  </si>
  <si>
    <t>Ključavnica na delovni tok z mikrostikalom
1705 RR
OPOMBA: Vgradi jih dobavitelj vrat.</t>
  </si>
  <si>
    <t>Assa Abloy</t>
  </si>
  <si>
    <t>3.11.1.6</t>
  </si>
  <si>
    <t>Licenca za Codeks AC programsko opremo za napredno kontrolo pristopa, upravljanje z neomejenim številom čitalnikov in uporabnikov
CODEKS AC V10</t>
  </si>
  <si>
    <t>3.11.1.7</t>
  </si>
  <si>
    <t>Nastavitev parametrov, testiranje, spuščanje v pogon, primopredaja in poučitev pristojnega osebja o delovanju sistema 
Opomba: izvede serviser dobavitelja opreme</t>
  </si>
  <si>
    <t>3.11.2</t>
  </si>
  <si>
    <t>3.11.2.1</t>
  </si>
  <si>
    <t>3.11.2.2</t>
  </si>
  <si>
    <t>3.12</t>
  </si>
  <si>
    <t>Inštalacije za javljanje vloma</t>
  </si>
  <si>
    <t>3.12.1</t>
  </si>
  <si>
    <t xml:space="preserve">Dobava, vgradnja in priklop
</t>
  </si>
  <si>
    <t>3.12.1.1</t>
  </si>
  <si>
    <t>CJV</t>
  </si>
  <si>
    <t>Protivlomna centrala, 16 sektorjev, maksimalno 32 con, 64+4+1 uporabniških kod, maksimalno 32 programibilnih  izhodov, arhiv za 439 dogodkov, urniki,  sabotažno stikalo, v platičnem ohišju, EN 50131 GRADE 2
INTEGRA 32</t>
  </si>
  <si>
    <t>Satel</t>
  </si>
  <si>
    <t>3.12.1.2</t>
  </si>
  <si>
    <t>Akumulatorska baterija 12V / 7,2 Ah</t>
  </si>
  <si>
    <t>3.12.1.3</t>
  </si>
  <si>
    <t>RM1</t>
  </si>
  <si>
    <t>Razširitveni modul za 8 con
INT-E</t>
  </si>
  <si>
    <t>3.12.1.4</t>
  </si>
  <si>
    <t>IRK</t>
  </si>
  <si>
    <t>Pasivni IR senzor gibanja, domet 18m, 90°, nezaznavanje hišnih živali do 25 kg, komplet z nosilcem za montažo
BINGO</t>
  </si>
  <si>
    <t>3.12.1.5</t>
  </si>
  <si>
    <t>Ti</t>
  </si>
  <si>
    <t>LCD pristopna tipkovnica, zelena osvetlitev tipk in prikazovalnika
INT-KLCD-GR</t>
  </si>
  <si>
    <t>3.12.1.6</t>
  </si>
  <si>
    <t>ZSI</t>
  </si>
  <si>
    <t>Zunanja sirena z bliskavico, 120 dB, z možnostjo vgradnje baterije
SP-6500 R</t>
  </si>
  <si>
    <t>3.12.1.7</t>
  </si>
  <si>
    <t>Drobni potrošni in nespecifirani material</t>
  </si>
  <si>
    <t>Kabel senzorski - za vlomne sisteme
LiYCY 2x0,5+6x0,22 mm</t>
  </si>
  <si>
    <t>Samougasna gibljiva rebrasta zaščitna cev 13,5mm, podometna vgradnja
RFS 13,5</t>
  </si>
  <si>
    <t>3.12.3</t>
  </si>
  <si>
    <t>3.12.3.1</t>
  </si>
  <si>
    <t>Montaža nosilcev za opremo sistema javljanja vloma (senzorji, tipkovnice…)</t>
  </si>
  <si>
    <t>3.12.3.2</t>
  </si>
  <si>
    <t xml:space="preserve">Montaža opreme na pripravljeno instalacijo:
- montaža, vezava in označevanje elementov
- povezava centrale z VNC varnostne službe,
- parametriranje sistema,
- spuščanje sistema v pogon,
- preizkus sistema,
- primopredaja sistema in poučitev uprabnika
• Opomba: dela izvede serviser pooblaščene varnostne službe (SINTAL)                                                                                                                                                                                                                                                        </t>
  </si>
  <si>
    <t>3.13</t>
  </si>
  <si>
    <t>Inštalacije za zaščito pred delovanjem strele</t>
  </si>
  <si>
    <t>3.13.1</t>
  </si>
  <si>
    <t>Zemljevodi in ozemljila</t>
  </si>
  <si>
    <t>3.13.1.1</t>
  </si>
  <si>
    <t>Ploščati vodnik iz nerjavečega jekla, RF 30x3,5mm, položen v zemljo
RH-1</t>
  </si>
  <si>
    <t>Hermi</t>
  </si>
  <si>
    <t>3.13.1.2</t>
  </si>
  <si>
    <t>Križna sponka iz nerjaveče pločevine za ploščati vodnik do 30mm
KON 01 - Rf</t>
  </si>
  <si>
    <t>3.13.1.3</t>
  </si>
  <si>
    <t>Sprotno fotografsko dokumentiranje izvedbe povezav in spojev v zemlji ter predaja nadzoru in investitorju na digitalnem mediju.</t>
  </si>
  <si>
    <t>3.13.2</t>
  </si>
  <si>
    <t>Lovilni sistem in odvodi</t>
  </si>
  <si>
    <t>3.13.2.1</t>
  </si>
  <si>
    <t>Okrogli vodnik iz aluminij legure, 8mm
AH-1</t>
  </si>
  <si>
    <t>3.13.2.2</t>
  </si>
  <si>
    <t>Slemenski nosilec okroglega vodnika, 8mm, iz nerjaveče pločevine, za montažo na opečno kritino (prilagoditi tipu kritine)
SON--RF</t>
  </si>
  <si>
    <t>3.13.2.3</t>
  </si>
  <si>
    <t>Strešni nosilec okroglega vodnika, 8mm, iz nerjaveče pločevine, za montažo na opečno kritino (prilagoditi tipu kritine)
SON--RF</t>
  </si>
  <si>
    <t>3.13.2.4</t>
  </si>
  <si>
    <t>Cevna objemka iz nerjaveče pločevine, za ozemljevanje odtočne cevi ozrioma za pritrjevanje ploščatega vodnika do 30mm na odtočne cevi (120mm)
SON--RF</t>
  </si>
  <si>
    <t>3.13.2.5</t>
  </si>
  <si>
    <t>Cevna objemka iz nerjaveče pločevine, za pritrjevanje okroglega vodnika 8mm na odtočne cevi (120mm)
SON--RF</t>
  </si>
  <si>
    <t>3.13.2.6</t>
  </si>
  <si>
    <t>Vezna sponka, iz nerjaveče pločevine, za spajanje okroglega vodnika
KON 04A SIMPLE, RF</t>
  </si>
  <si>
    <t>3.13.2.7</t>
  </si>
  <si>
    <t>Vezna sponka, iz nerjaveče pločevine, namenjena izvedbi spojev med okroglimi vodniki 8-10mm in ploščatimi vodniki do 30mm
KON 02 - RF</t>
  </si>
  <si>
    <t>3.13.3</t>
  </si>
  <si>
    <t>Izenačitev potencialov</t>
  </si>
  <si>
    <t>3.13.3.1</t>
  </si>
  <si>
    <t>Zaščitni vodnik 1x6 mm
H07V-K 1x6 mm</t>
  </si>
  <si>
    <t>3.13.3.2</t>
  </si>
  <si>
    <t>Zaščitni vodnik 1x16 mm
H07V-K 1x16 mm</t>
  </si>
  <si>
    <t>3.13.3.3</t>
  </si>
  <si>
    <t>3.13.3.4</t>
  </si>
  <si>
    <t>Vijaki in podložke za izvedbo trajnega vijačenega spoja</t>
  </si>
  <si>
    <t>3.13.3.5</t>
  </si>
  <si>
    <t>RIP naddometna PVC razvodnica dimenzij 145 mm x 250 x 75 mm z zbiralko za izenačitev potenciala, s pokrovom in znakom ozemljitve</t>
  </si>
  <si>
    <t>3.13.3.6</t>
  </si>
  <si>
    <t>Izvedba kontaktnega spoja na kovinske dele - kovinske konstrukcije z valajancem ali lovilnim vodov preko kontaktne sponke</t>
  </si>
  <si>
    <t>3.14</t>
  </si>
  <si>
    <t>Splošna dela</t>
  </si>
  <si>
    <t>3.14.1</t>
  </si>
  <si>
    <t>3.14.1.1</t>
  </si>
  <si>
    <t>Izvedba meritev in funkcionalnega pregleda elektroinstalacij z izdelavo zapisnikov in poročil pooblaščenega preglednika za celoten sistem v sestavi:</t>
  </si>
  <si>
    <t>• merjenje impedance okvarne zanke</t>
  </si>
  <si>
    <t>• merjenje izolacijske upornosti</t>
  </si>
  <si>
    <t>• merjenje izenačitev potencialov</t>
  </si>
  <si>
    <t>• funkcionalni preizkus</t>
  </si>
  <si>
    <t>3.14.1.2</t>
  </si>
  <si>
    <t>Izvedba meritev in funkcionalnega pregleda strelovodnih instalacij z izdelavo zapisnikov in poročil pooblaščenega preglednika za celoten sistem v sestavi:</t>
  </si>
  <si>
    <t>• merjenje upornosti strelovodne zanke</t>
  </si>
  <si>
    <t>• merjenje povezav izenačitve potenciala</t>
  </si>
  <si>
    <t>• merjenje ponikalne upornosti</t>
  </si>
  <si>
    <t>3.14.1.3</t>
  </si>
  <si>
    <t>Priprava in predaja dokumentacije DZO, tabele in priloge - izjave o lastnostih, certifikati, izjave o skladnosti, navodila za uporabo, garancije in ostalo skladno z pravilnikom o obvezni vsebini DZO.</t>
  </si>
  <si>
    <t>3.14.1.4</t>
  </si>
  <si>
    <t>Manipulativni in transportni stroški</t>
  </si>
  <si>
    <t>3.14.1.5</t>
  </si>
  <si>
    <t>Sodelovanje elektro inštalaterja z strokovnim osebjem naročnika,  usklajevanje in koordinacije terminskih planov in aktivnosti.</t>
  </si>
  <si>
    <t>3.14.1.6</t>
  </si>
  <si>
    <t>Sodelovanje projektanta pri izvedbi del - projektantski nadzor</t>
  </si>
  <si>
    <t>3.14.1.7</t>
  </si>
  <si>
    <t>Izdelava projekta izvedenih del PID za elektroinstalacijska dela</t>
  </si>
  <si>
    <t>3.14.1.8</t>
  </si>
  <si>
    <t>Nepredvidena dela, ki se obračunajo po dejanski količini in porabljenem času po potrditvi nadzornika
OPOMBA: Postavka velja za celoten popis!</t>
  </si>
  <si>
    <t>%</t>
  </si>
  <si>
    <t>Objekt:       JAVNI RAZVOJNI CENTER RADMOŽANCI</t>
  </si>
  <si>
    <t>Predmet:   Strojne instalacije</t>
  </si>
  <si>
    <t>maj 2020</t>
  </si>
  <si>
    <t>VODOVOD IN KANALIZACIJA</t>
  </si>
  <si>
    <t>Priključek vode</t>
  </si>
  <si>
    <t>Dobava in montaža vodovodnih RC cevi , skupaj s spojnimi in veznimi elementi (v odprti izkop), cevi iz  zamreženega polietilena visoke gostote, tlačna stopnje S5 PE100 (10bar), izdelano po EN 12201,  za pitno vod, ojačana RC cev ter opozorilni trak s kovinskim vložkom</t>
  </si>
  <si>
    <t>PEd32x3</t>
  </si>
  <si>
    <t>Dobava in montaža univerzalnega navrtnega zasuna za cevovod DA110/ZAK32, tipa Hawle ZAK ali enakovredno, z integriranim ploščatim zapornim ventilom, z zgornjim bajonetnim priključkom za vrtljivo koleno iz NL (GGG-40), notranje in zunanje epoksidno zaščiten (točno dimenzijo priključne cevi preveriti po odkopu)</t>
  </si>
  <si>
    <t>Dobava in montaža vrtljivega kolena z bajonetnim priključkom za spajanje v navrtnim zasunom kot hitra spojka za spajanje s PE cevjo, tlačne stopnje 10bar, notranje in zunanje epoksidno zaščiten</t>
  </si>
  <si>
    <t>za dimenzijo DN25 (PE32)</t>
  </si>
  <si>
    <t>Dobava in montaža teleskopske garniture za navrtni zasun, spajanje z navojem, h=0,7 do 1,1m</t>
  </si>
  <si>
    <t>Dobava in montaža cestne kape DN95mm iz nodularne litine, s pripadajočim distančnim obročem</t>
  </si>
  <si>
    <t>Dobava in montaža tipskega vodomernega jaška za hišni priključek z LTŽ pohodnim pokrovom  z naslednjo opremo:</t>
  </si>
  <si>
    <t>*dovodno tesnilo s priključnim fitingom 1"</t>
  </si>
  <si>
    <t>*zaporna krogelna pipa 1" 2 kosa</t>
  </si>
  <si>
    <t>* tesnilo s priključnim fitingom 1" v smeri hišnih porabnikov</t>
  </si>
  <si>
    <t>*PP fazonski kosi za povezave 1"</t>
  </si>
  <si>
    <t xml:space="preserve">*Vodomer za hladno vodo z navojnimi priključki ter vložkom protipovratnega ventila, PN16, horizontalne vgradnje, overjen po EO6, opremljen z multifunkcijsko številčnico in merilno kapsulo, s priključkom za izpiranje 1/2", nazivnega pretoka po DIN ISO 4064 2,5m3/h, vključno z impulznim dajalnikom za daljinsko odčitavanje usklajen s sistemskim operaterjem za dobavo vode; DN20 (3/4")
</t>
  </si>
  <si>
    <t>Tlačni preizkus hišnega priključka z izpiranjem</t>
  </si>
  <si>
    <t>Geodetski posnetek priključnega cevovoda s predajo posnetka sistemskemu operaterju</t>
  </si>
  <si>
    <t>skupaj vodovodni priključek:</t>
  </si>
  <si>
    <t>Interne instalacije vode in kanalizacije</t>
  </si>
  <si>
    <t>(od vodomernega jaška)</t>
  </si>
  <si>
    <t>Dobava in montaža zaščitne cevi , cev iz  zamreženega polietilena visoke gostote, tlačna stopnje 6bar, izdelano po EN 12201</t>
  </si>
  <si>
    <t>PEd63x2,5</t>
  </si>
  <si>
    <t>Vodovodna cev za sanitarno toplo in hladno vodo iz PP-R (polipropilen) po DIN8077/78 in DIN 16962, spajane polifuzijsko; vključno fazonski kosi ter spojni in obešalni material</t>
  </si>
  <si>
    <t>20x3,4</t>
  </si>
  <si>
    <t>25x4,2</t>
  </si>
  <si>
    <t>32x5,4</t>
  </si>
  <si>
    <t>40x6,7</t>
  </si>
  <si>
    <t>4</t>
  </si>
  <si>
    <r>
      <t xml:space="preserve">Izolacijski material za  vidno vodene cevi v strojnici  iz zaprtocelične strukture na bazi sintetičnega kavčuka odporen na gradbene materiale, do Tmax=105°C, </t>
    </r>
    <r>
      <rPr>
        <sz val="11"/>
        <rFont val="Symbol"/>
        <family val="1"/>
        <charset val="2"/>
      </rPr>
      <t>l</t>
    </r>
    <r>
      <rPr>
        <sz val="11"/>
        <rFont val="Arial CE"/>
        <charset val="238"/>
      </rPr>
      <t xml:space="preserve">=0,037[W/mK], </t>
    </r>
    <r>
      <rPr>
        <sz val="11"/>
        <rFont val="Symbol"/>
        <family val="1"/>
        <charset val="2"/>
      </rPr>
      <t>m</t>
    </r>
    <r>
      <rPr>
        <sz val="11"/>
        <rFont val="Arial CE"/>
        <charset val="238"/>
      </rPr>
      <t>&gt;3; kot, deb. 19mm</t>
    </r>
  </si>
  <si>
    <t>20/19mm</t>
  </si>
  <si>
    <t>40/19mm</t>
  </si>
  <si>
    <t>5</t>
  </si>
  <si>
    <r>
      <t xml:space="preserve">Izolacijski material za  vod  hladne vode iz PP cevi iz zaprtocelične strukture na bazi sintetičnega kavčuka odporen na gradbene materiale, do Tmax=105°C, </t>
    </r>
    <r>
      <rPr>
        <sz val="11"/>
        <rFont val="Symbol"/>
        <family val="1"/>
        <charset val="2"/>
      </rPr>
      <t>l</t>
    </r>
    <r>
      <rPr>
        <sz val="11"/>
        <rFont val="Arial CE"/>
        <charset val="238"/>
      </rPr>
      <t xml:space="preserve">=0,037[W/mK], </t>
    </r>
    <r>
      <rPr>
        <sz val="11"/>
        <rFont val="Symbol"/>
        <family val="1"/>
        <charset val="2"/>
      </rPr>
      <t>m</t>
    </r>
    <r>
      <rPr>
        <sz val="11"/>
        <rFont val="Arial CE"/>
        <charset val="238"/>
      </rPr>
      <t>&gt;3; kot Tubolit SG; deb. 4mm, podometne instalacije</t>
    </r>
  </si>
  <si>
    <t>TL-22-SG</t>
  </si>
  <si>
    <t>TL-28-SG</t>
  </si>
  <si>
    <t>TL-35-SG</t>
  </si>
  <si>
    <t>TL-40-SG</t>
  </si>
  <si>
    <t>6</t>
  </si>
  <si>
    <r>
      <t xml:space="preserve">Izolacijski material za  vod  tople vode  in cirkulacije iz PP cevi iz zaprtocelične strukture na bazi sintetičnega kavčuka odporen na gradbene materiale, do Tmax=105°C, </t>
    </r>
    <r>
      <rPr>
        <sz val="11"/>
        <rFont val="Symbol"/>
        <family val="1"/>
        <charset val="2"/>
      </rPr>
      <t>l</t>
    </r>
    <r>
      <rPr>
        <sz val="11"/>
        <rFont val="Arial CE"/>
        <charset val="238"/>
      </rPr>
      <t xml:space="preserve">=0,037[W/mK], </t>
    </r>
    <r>
      <rPr>
        <sz val="11"/>
        <rFont val="Symbol"/>
        <family val="1"/>
        <charset val="2"/>
      </rPr>
      <t>m</t>
    </r>
    <r>
      <rPr>
        <sz val="11"/>
        <rFont val="Arial CE"/>
        <charset val="238"/>
      </rPr>
      <t>&gt;3; kot XG, podometne instalacije</t>
    </r>
  </si>
  <si>
    <t>fi22, izol. 9mm</t>
  </si>
  <si>
    <t>fi26, izol. 9mm</t>
  </si>
  <si>
    <t>fi35, izol. 13mm</t>
  </si>
  <si>
    <t>fi40, izol. 19mm</t>
  </si>
  <si>
    <t>7</t>
  </si>
  <si>
    <t>Pocinkani žleb za vodenje PPR cevovodov z izolacijo pod stropom pritličja, vključno z montažnim materialom in pritrdili</t>
  </si>
  <si>
    <t>za cev 20/19mm</t>
  </si>
  <si>
    <t>za cev 40/19mm</t>
  </si>
  <si>
    <t>8</t>
  </si>
  <si>
    <t>Krogelni MS-58 ventil za hladno potrošno vodo, navojne izvedbe z dolgo ročico, PN10</t>
  </si>
  <si>
    <t>DN15</t>
  </si>
  <si>
    <t>DN20</t>
  </si>
  <si>
    <t>DN25</t>
  </si>
  <si>
    <t>9</t>
  </si>
  <si>
    <t>Protipovratni ventil DN15, MS izvedbe, navojni</t>
  </si>
  <si>
    <t>10</t>
  </si>
  <si>
    <t>Varnostno raztezna posoda za vodovodne sisteme po DIN1988, 10bar, vključno s prelivnim ventilom ter spojni in tesnilni material</t>
  </si>
  <si>
    <t>V=25L</t>
  </si>
  <si>
    <t>11</t>
  </si>
  <si>
    <t>Cirkulacijska črpalka za sanitarno toplo vodo, z rotorjem iz MS, Pel=5W/230V, vključno z ventilom in protipovtarnim ventilom, spojni in tesnilni material, kot Wilo Star Z Nova A</t>
  </si>
  <si>
    <t>12</t>
  </si>
  <si>
    <t>Varnostno izpustni ventil za vodo DN15/6bar po DIN 1988, montiran na tlačni bojler, vključno spojni in montažni material</t>
  </si>
  <si>
    <t>13</t>
  </si>
  <si>
    <t>Kotni ventil DN15 s pokromano rozeto za priključitev sanitarnih elementov, kot Schell</t>
  </si>
  <si>
    <t>14</t>
  </si>
  <si>
    <t>Izpustna pipa z nastavkom za gumi cev za potrebe kotlovnice, 1/2"; vključno montažni in tesnilni material, strojnica</t>
  </si>
  <si>
    <t>15</t>
  </si>
  <si>
    <t>Dobava in montaža termostatskega mešalnega ventila brez pomožne energije, za uravnavanje iztočne temperature vode, območje delovanja 35-50°, z vgrajenima protipovratnima ventiloma 3/4", vključno nerjavna podometna omarica z vratci, velikosti 19,5/19,5cm, s spojnim, tesnilnim in montažnim materialov, kot ventil Danfoss TVM-W DN20 in omarica kot Wittingsthal RTE</t>
  </si>
  <si>
    <t>16</t>
  </si>
  <si>
    <t xml:space="preserve">Kanalizacijske cevi za hišno kanalizacijo iz polipropilena z naglavkom po ÖNORM B5178, vključno spojni in tesnilni material ter fazonski kosi </t>
  </si>
  <si>
    <t>DN32 (kondenzat)</t>
  </si>
  <si>
    <t>DN50</t>
  </si>
  <si>
    <t>DN75</t>
  </si>
  <si>
    <t>DN110</t>
  </si>
  <si>
    <t>17</t>
  </si>
  <si>
    <t>Strešni element za zaključek kanalizacijskega voda, tipski element, uskladiti z vrsto strešne kritine</t>
  </si>
  <si>
    <t>18</t>
  </si>
  <si>
    <t>Talni sifon z nastavljivim odtokom DN50, pokrivna rešetka iz nerjavne pločevine 94/94,  z možnostjo nastavitve višine vgradnje, iz PE,  komplet s privarjeno izolacijo iz bitumna, z vložkom protipovratne zapore, z montažnim materialom, s smradno zaporo, kot HL</t>
  </si>
  <si>
    <t>19</t>
  </si>
  <si>
    <t>Kanalizacijska cev za ulično kanalizacijo PVC-U, vključno tesnilni in spojni material, položeno v nasutju in zemljini</t>
  </si>
  <si>
    <t>20</t>
  </si>
  <si>
    <t>Dezinfekcija celotnega novoizgrajenega sistema vodovoda z odvzemom vzorca in izdajo pozitivnega potrdila o ustreznosti vode</t>
  </si>
  <si>
    <t>21</t>
  </si>
  <si>
    <t>Izpiranje vodovodnih instalacij ter tlačna preizkušnja, tlak preizkusa 6bar</t>
  </si>
  <si>
    <t>22</t>
  </si>
  <si>
    <t xml:space="preserve">Dobava in montaža sifona za kondenzat za podometno vgradnjo, vključno z belim pokrovom iz umetne mase, velikost 100/100mm, s prozornim kasetnim vložkom za kontrolo napolnjenosti, minimalna globina vgradnje 60mm, priključek fi 20 do 32mm, vključno spojni, tesnilni in montažni material,  odgovarja kot npr. HL art. 138
</t>
  </si>
  <si>
    <t>23</t>
  </si>
  <si>
    <t>Dobava in montaža ročnih gasilnikov:</t>
  </si>
  <si>
    <t xml:space="preserve">Gasilnik pena, 9kg </t>
  </si>
  <si>
    <t xml:space="preserve">Gasilnik CO2, 5kg </t>
  </si>
  <si>
    <t>sanitarna oprema</t>
  </si>
  <si>
    <t xml:space="preserve">Komplet umivalnik iz sanitarnega porcelana , s prelivno odprtino, velikosti 550x450mm, s prekrivno polnogo iz sanitarne bele keramike, z vijaki za pritrditev, kromiran pripadajoči sifon s pokromano rozeto, enoročna stoječa baterija za umivalnik z veznima cevkama in kotnima ventiloma z rozeto ter končno kitanje s sanitarnim kitom, kot Villeroy &amp; Boch O.novo 516055R1 s sifonom Geberit Siphon1 151034211  in armatura Grohe Eurosmart
</t>
  </si>
  <si>
    <t xml:space="preserve">Komplet umivalnik iz sanitarnega porcelana , s prelivno odprtino, velikosti 500x400mm, z vijaki za pritrditev, kromiran pripadajoči masivni sifon s pokromano rozeto, enoročna stoječa baterija za umivalnik z veznima cevkama in kotnima ventiloma z rozeto ter končno kitanje s sanitarnim kitom, kot Villeroy &amp; Boch O.novo 536050R11   s sifonom Geberit Siphon1 151034211  in armatura Grohe Eurosmart
</t>
  </si>
  <si>
    <t xml:space="preserve">Samostoječe stranišče z zadnjim iztokom za otroke sestoječe iz: školjke iz sanitarne keramike z zadnjim iztokom, velikosti 415x270x310mm, s pripadajočo sedežno desko iz umetne mase rumene barve z gumijastim nasedom in pokromanimi pritrdilnimi vijaki, podometni WC kotliček za vgradnjo v mavčno steno, aktiviranje spredaj, višina podometnega kotlička 98mm, kot  Geberit Duofix  s tipko za splakovanje dvokoličinska, z odsesovalno garnituro, priključkom za dovod vode, vključno konzolni material iz vroče cinkanih profilov, tesnilni in spojni material, dobava in montaža, školjka kot Roca art. Happening za otroke </t>
  </si>
  <si>
    <t>Kompletno stranišče konzolne izvedbe, sestoječe iz: školjke iz sanitarne keramike s premazom CeramicPlus za lažje vzdrževanje, podometnim kotličkom za vgradnjo v  steno z varčno tipko bele barve kot Geberit Duofix, z masivno sedežno desko, z odsesovalno garnituro, in odtočne povezovalne cevi; vključno montažni in tesnilni material, odgovarja kot Hatria Villeroy &amp; Boch O.novo</t>
  </si>
  <si>
    <t>Kopalna kad za otroke 1. starostnega obdobja sestoječa iz: kopalne kadi iz umetne mase velikosti 1000/700mm z oblogo,  kot Kolpa San Mini 100/70, kromirani odtočni ventil s skritim mehanizmom za zapiranje (kot HL555) z odtočnim sifonom, stenske termostatske armature z omelilom nastavljene temperature za kad  kot Grohe s kromirano cevko in pršno glavo nameščeno na zidni konzoli , vključno spojni in montažni material, tesnenje kadi s trajno elastičnim kitom</t>
  </si>
  <si>
    <t xml:space="preserve">Samostoječi izlivnik (trocadero) sestoječ iz: talna izlivna školjka iz sanitarne keramike z iztokom DN110 s sifonom, velikosti 510x510mm, kromirane pomične odlagalne mreže na tečajih, zidne enoročne armature  s podaljšanim izlivom kotGrohe, aqua izpiralo za trocadero z vezno pokromano cevko,  podometni kotni regulirni ventili s pokromano kapico in rozeto DN15, vključno spojni in montažni ter tesnilni material </t>
  </si>
  <si>
    <t>30</t>
  </si>
  <si>
    <t>Konzolni pisoar sestoječ iz: pisoarna školjka iz sanitarne keramike kljunaste izvedbe, pritrjen na konstrukcijo z vroče cinkanih ali barvanih jeklenih profilov s pokromanimi vijaki Geberit Duofix, priključek vode in odtok sta skrita v steni, vključno sifon, dotočni priključek za pisoar s pokromano rozeto, podometni regulirno zaporni ventil s kromirano rozeto DN15, mehanizem za IR proženje s transformatorjem (230V/9V), z nastavitjijo časa, s pokrivno ploščo Geberit, s sifonom, zaščitno mrežico ter ostalim spojnim in montažnim materialom, odgovarja kot  Villeroy &amp; Boch O.novo 755701R1  ter podometna instalacija</t>
  </si>
  <si>
    <t>31</t>
  </si>
  <si>
    <t xml:space="preserve">Oprema invalidskih sanitarij </t>
  </si>
  <si>
    <t>Konzolno invalidsko stranišče z zadnjim iztokom sestoječe iz: konzolne školjke iz sanitarne keramike, s pripadajočo sedežno desko iz umetne mase z gumijastim nasedom in pokromanimi pritrdilnimi vijaki, podometni WC kotličkom Geberit Duofix z dvokoličinsko tipko, vključno montažni material ter tesnilni in spojni material, dobava in montaža, kot Dolomite serija Atlantis art. J3517</t>
  </si>
  <si>
    <t xml:space="preserve">Dobava in montaža umivalnika posebne oblike, primeren za gibalno ovirane osebe, dimenzije  67 x 60 x 20 cm, z bločenim sprednjim delom za lažje posluževanje, pripadajoči pokromani sifon, enoročna armatura z veznima cevkama in kotnima ventiloma kot Grohe Eurosmart,  s pritrdilnimi vijaki in zidnimi vložki ter ter končno kitanje s sanitarnim kitom, umivalnik kot Dolomite serija Atlantis 67 J0403 </t>
  </si>
  <si>
    <t>Pregibno držalo za invalide, dolžine 800mm, nerjavno, z držalom za toaletni papir, vključno pritrdilni material</t>
  </si>
  <si>
    <t>Ravno (zidno)  držalo za invalide, dolžine 500mm,  vključno pritrdilni material</t>
  </si>
  <si>
    <t>Ravno konzolno, fiksno, za invalide, dolžine 800mm,  vključno pritrdilni material</t>
  </si>
  <si>
    <t>pregibno ogledalo velikosti 60x40cm s pritrdilnim materialom</t>
  </si>
  <si>
    <t>32</t>
  </si>
  <si>
    <t>Priključitev enojnega kuhinjskega pomivalnega korita, vključno s PVC sifonom , enoročno pipo za pomivalno korito (odgoravja kot Grohe Eurosmart Cosmopolitan) ter z masivnim kotnim ventilom s sitom</t>
  </si>
  <si>
    <t>33</t>
  </si>
  <si>
    <t>Oprema sanitarnih prostorov; oprema mora vsebovati tesnilni, pritrdilni in spojni material, vse po izbiri investitorja; oprema srednjega kakovostnega in cenovnega razreda (odgovarja kot npr. KOIN serija 5000)</t>
  </si>
  <si>
    <t>Ščetka za WC, montaža na steno</t>
  </si>
  <si>
    <t>Nosilec za tekoče milo</t>
  </si>
  <si>
    <t>Držalo za WC papir</t>
  </si>
  <si>
    <t>Nosilec za papirnate brisače v zvitku</t>
  </si>
  <si>
    <t>Keramična medpisoarna stena, vključno montažni in pritrdilni material ter podometna ojačitev</t>
  </si>
  <si>
    <t>ogledalo 60x40cm</t>
  </si>
  <si>
    <t>obešalna kljukica</t>
  </si>
  <si>
    <t>SKUPAJ VODOVOD, KANALIZACIJA</t>
  </si>
  <si>
    <t xml:space="preserve">OGREVANJE </t>
  </si>
  <si>
    <t xml:space="preserve">Dobava in montaža, toplotna črpalka sistema ZRAK/VODA kompaktne izvedbe za zunanjo postavitev, z vgrajenim uparjalnikom, kompresorjem ter zračno hlajenim kondenzatorjem. Stroj je kompletne izvedbe z vso interno cevno, in elektro instalacijo, varnostno ter funkcijsko mikroprocesorsko avtomatiko - vključno z instrumenti za nadzor in kontrolo delovanja. Naprava vsebuje tehnologijo za doseganje nominalne ogrevalne moči pri temperaturi okolice -20°C s temperaturo predtoka do 40°C. Naprava je namenjena za zunanjo postavitev. K napravi je vgrajen tudi modul za odtaljevanje odtoka z grelnim kablom. </t>
  </si>
  <si>
    <t>Električna priključna napetost je 380V. Naprava ima prigrajeno elektro omaro za napajanje, krmiljenje in varovanje toplotne črpalke, montirana na protivibracijske podloge. Zunanja enote je montirana na betonski pasovni okvir, kar se dobavi v obsegu toplotne črpalke.</t>
  </si>
  <si>
    <t>krmilna enota je postavljena v objektu (strojnici, ki je od zunanje enote oddaljena ca. 35m)</t>
  </si>
  <si>
    <t>grelna moč toplotne črpalke pri viru -5°C in temperaturi grelnega medija 35°C znaša 13kW. COP število pri opisanih pogojih znaša najmanj 3,2</t>
  </si>
  <si>
    <t xml:space="preserve">najvišja obratovalna temperatura ogrevnega medija znaša do 63°C. </t>
  </si>
  <si>
    <t>Zunanja enota: velikost zunanje enote znaša VxŠxG:1600x2058x940mm, mase 365kg, skupna priključna električna moč naprave znaša 13,2kW/400V (z elektro grelci)</t>
  </si>
  <si>
    <t>V obsegu dobave je tudi krmilna (šibkotočna) povezava v razdalji  do 40m</t>
  </si>
  <si>
    <t>K črpalki so priložena vsa navodila za obretovanje v slovenskem jeziku ter atesti in certifikati naprave</t>
  </si>
  <si>
    <t>V ceni je zajet tudi električni (šibkotočne povezave regulacije) in hidravlični priklop  ter poizkusni zagon s podučitvijo uporabnika</t>
  </si>
  <si>
    <t>Kot dodatna oprema se v sklopu toplotne črpalke dobavijo vsa tipala in ostala senzorika, skladno s priloženo shemo ter zaščitni termostat sekundarne obtočne črpalke</t>
  </si>
  <si>
    <t>V obsegu dobave je tudi krmilna oprema TT3000 za vodenje priprave sanitarne tople vode ter eno temperaturno  regulirano vejo. V sistem je vgrajen zalogovnik toplote (glej shemo sistema ogrevanja!)</t>
  </si>
  <si>
    <t>odgovarja oprema kot: Kronoterm WPL 16-K1 NT z vso pripadajočo regulacijsko in nadzorno opremo</t>
  </si>
  <si>
    <t>Dobava in montaža predizoliranega gibkega samokompenzirajočega cevnega sistema, tlačne stopnje 6bar, notranja cev iz zamreženega polietilena PEXa, zunanji zaščitni plašč izveden iz ekstrudiranega polietilena, toplotna izolacija iz poliuretana, v skupnem zunanjem plašču sta vodeni dve cevi ogrevanega medija, vključno  prehodna kolena za vodenje cevi v objekt , koleno, prehod cevovoda skozi steno z zidno manšeto in termično samoskrčljivo spojko, fazonski prehodni kosi, tlačne spojnice za PEX cevi,  v ceni je zajeto tudi končno zalivanje spojev in zaključna izolacija spoja ter opozorilni trak Pozor Toplovod, kot Microflex DUO PN6</t>
  </si>
  <si>
    <t>zunanji plašč 200mm, notranji cevi dimenzije 2x 50/4.6 , 50/50-200 Duo, ogrevanje</t>
  </si>
  <si>
    <t>Zalogovnik ogrevalne  vode iz pločevine St 37, z MG elektrodo, s prostornino 300 litrov, za tlak do 3bar, z revizijsko odprtino D180mm, toplotno zaščiten s poliuretansko peno debeline najmanj 50mm in plaščen, priključki za vtok in iztok vode (min. 1 1/4" navojno), blindiranim vstavkom za elektro grelec dimenzije DN40, tulkami za vgradnjo temperaturnih senzorjev ter vsem ostalim potrebnim montažnim, protrdilnim ter tesnilnim materialom, vključno izolacija eksternih elementov (spoji, armature,...), kot AustriaEmail WPPS300, premera 600mm, višine 1797mm</t>
  </si>
  <si>
    <t>Visokoproduktivni ogrevalnik sanitarne vode iz pločevine St 37/emajliran skladni z DIN 4753, s paličasto elektrodo, s prostornino 500 litrov, za tlak do 10bar, z revizijsko odprtino D180mm, toplotno zaščiten s poliuretansko peno debeline najmanj 50mm in plaščen iz jeklene barvane pločevine, priključki za vtok in iztok ogrevalne vode, cevni grelni register površine 6m2, priključki za hladno, toplo vodo in cirkulacijo, elektro grelec z zaščitno in delovno avtomatiko moči 3kW/380V vstavljen v navojni priključek grelnika, tulkami za vgradnjo temperaturnih senzorjev ter vsem ostalim potrebnim montažnim, protrdilnim ter tesnilnim materialom, vključno izolacija eksternih elementov (spoji, armature,...), kot AustriaEmail HRS 500, premera 760mm, višina 1806mm</t>
  </si>
  <si>
    <t>Tripotna prekrmilna pipa, skupaj z elektromotrnim pogonom z 230V napajanjem, navojne izvedbe, delovanje ventila je zrakotesno,  vse skupaj z vsem potrebnim montažnim, prtrdilnim ter tesnilnim materialom, DN32, kvs=15, ventil izdelan  za tlak do 6bar in temp. do 110°C , kot Belimo tip R332BL</t>
  </si>
  <si>
    <t>Tripotni regulacijski ventil, skupaj z elektromotrnim pogonom z 230V napajanjem, navojne izvedbe,  vse skupaj z vsem potrebnim montažnim, prtrdilnim ter tesnilnim materialom, DN25, kvs=10m3/h; q=3m3/h pri dp=7kPa, kot Danfos VRG3 s pogonom AMV435/230</t>
  </si>
  <si>
    <t>Obtočna črpalka, regulirana, navojne izvedbe, skupaj s holendri in tesnili s podatki:</t>
  </si>
  <si>
    <t>Vv=3m3/h pri H=4m Pel=120W/230V vključno spojni in montažni material; odgovarja kot Wilo Yonos Maxo 30/0.5-7</t>
  </si>
  <si>
    <t>Navojna krogelna pipa, skupaj z vsem potrebnim montažnim , pritrdilnim ter tesnilnim materaialom, po naslednji specifikaciji:</t>
  </si>
  <si>
    <t>DN40</t>
  </si>
  <si>
    <t xml:space="preserve">MS navojni čistilni kos, za vgradnjo v cevovod, skupaj z vsem potrebnim tesnilnim, montažnim ter pritrdilnim materialom </t>
  </si>
  <si>
    <t>Membranska ekspanzijska posoda za vgradnjo v sistem ogrevanja, s predtlakom 1,5 bar in dopustnim delovnim tlakom 6bar, vse skupaj z vsem potrebnim montažnim, tesnilnim in pritrdilnim materialom , z naslednjimi volumni:</t>
  </si>
  <si>
    <t>80L</t>
  </si>
  <si>
    <t>Polnilno-praznilna pipa 1/2", vključno montažni in tesnilni material</t>
  </si>
  <si>
    <t xml:space="preserve">Bakrena cev  izdelana po DIN 1786, vključno z materialom za trdo lotanje, fazonskimi kosi in pritrdilnim materialom ter montažnim materialom, vse izolirano z  izolacijo Armacell tipa XG </t>
  </si>
  <si>
    <t>18x1, izol. 13mm</t>
  </si>
  <si>
    <t>22x1, izol. 13mm</t>
  </si>
  <si>
    <t>35x1,5, izol. 19mm</t>
  </si>
  <si>
    <t>42x1,5, izol. 25mm</t>
  </si>
  <si>
    <t>Termometer za območje od 0 st.C do 80 st.C, vse skupaj z vsem potrebnim tesnilnim, pritrdilnim ter montažnim  materialom</t>
  </si>
  <si>
    <t>Manometer za območje  0 do 6bar, vse skupaj z vsem potrebnim tesnilnim, pritrdilnim ter montažnim  materialom</t>
  </si>
  <si>
    <t>Varnostni ventil ogrevanja DN15, tlak odpiranja 3bar, vključno tesnilni in spojni material</t>
  </si>
  <si>
    <t>Avtomatski odzračevalni lonček z navojnim priključkom DN15 in krogelnim ventilom za možnost demontaže skupaj z vsem potrebnim tesnilnim, pritrdilnim in montažnim materialom.</t>
  </si>
  <si>
    <t>Izpiranje celotne novozgrajene ogrevalne instalacije, tlačni preizkus trdnosti in tesnenja cevovoda s hladno vodo, preizkusni tlak znaša 5 bar, vključno s potrebnim materialom (čepi), ter izdelavo pisnega poročila o uspešno opravljenem tlačnem preizkusu.</t>
  </si>
  <si>
    <t xml:space="preserve">SKUPAJ OGREVANJE </t>
  </si>
  <si>
    <t>TALNO OGREVANJE</t>
  </si>
  <si>
    <t>1</t>
  </si>
  <si>
    <t>Dobava in montaža, cev za talno ogrevanje , dimenzije fi16x2mm, izdelana po prEN ISO 15875 iz PEx-A materiala, s prevleko proti difuziji kisika iz EVOH, vključno prehodni fazonski kosi za montažo na razdelilnik (podaljšavanje cevovoda v talku ni dovoljeno!). Cevi se polagajo na sistemske plošče, popisane v posebni postavki.</t>
  </si>
  <si>
    <t xml:space="preserve">Dobava in montaža, nerjavni razdelilec / zbiralec talnega ogrevanja, izvedbe iz nerjavnega materiala,  za temperature do 80°C, na pretoku opremljen z zapornim ventilom, na povratku z nastavitvenim ventilom za nastavitev pretoka skozi posamezno vejo z pokaznim merilnikom pretoka, vključno s polnilno pipo, 1x krogelno zaporno pipo DN25 in 1x poševno sedežnim ventilom DN25 (Comap) in praznilno pipo ter avtomatskim odzračevalnim lončkom, termometrom, maticami s tesnili za priključitev PEx cevovoda fi16 ter nosilnimi konzolami in holendri, s pomožnim in montažnim materialom </t>
  </si>
  <si>
    <t>za 11 vej</t>
  </si>
  <si>
    <t>za 12 vej</t>
  </si>
  <si>
    <t>Dobava in montaža podometne omarice, pločevinasta, barvana belo, z bajonetnim zapiralom, za vgradnjo razdelilnika</t>
  </si>
  <si>
    <t>Dobava in montaža profiliranih plošč za talno ogrevanje, z zgornje strani vakuumsko plastificirane s PE folijo, elastificirane, izolacija 30mm, skupne višine 55mm, izvedena skladno z DIN 18164, DIN 18165, DIN 4102-1, vključno dobava in montaža (pred naročilom višino plošč uskladiti z gradbenim izvajalcem)</t>
  </si>
  <si>
    <t>Dobava, plastifikator za estrih kot dodatek v fazi betoniranja EC=-30 ali podobno</t>
  </si>
  <si>
    <t>Prepihovanje sistema talnega ogrevanja in tlačna preizkušnja s tlakom 10bar, v fazi betoniranja estriha mora biti cev talnega ogrevanja pod tlakom min. 3 bar</t>
  </si>
  <si>
    <t>Zaščitna PVC cev za vodenje cevi talnega ogrevanja pod dilatacijami, prečkanji,…</t>
  </si>
  <si>
    <t>Elektro termični pogon, dvotočkovni, 230V za vgradnjo na posamezno vejo razdelilnika telnega ogrevanja</t>
  </si>
  <si>
    <t>(termostati naj se dobavijo v obsegu elektro instalacij ter so prilagojeni obliki stikalnih elementov!)</t>
  </si>
  <si>
    <t>SKUPAJ TALNO OGREVANJE:</t>
  </si>
  <si>
    <t>POHLAJEVANJE</t>
  </si>
  <si>
    <t>Dobava in montaža zunanje kompresorsko kondenzatorske enote, kompaktne izvedbe, 
toplotna črpalka zrak/hladivo z varabilnim pretokom hladiva VRF sistema, predvidena za ogrevanje in hlajenje prostorov, z okolju prijaznim hladilnim sredstvom R410A, VRF sistema, proizvod kot na primer oziroma enakovredno  Samsung tip AM060FXMDGH/EU, za montažo na betonski podstavek.
Zunanja enota, sestavljena iz hermetičnega kompresorja, tipa "Inverter" in elektromotorja,  z variabilnim številom vrtljajev,  z zaščito pred preobremenitvijo in zamrzovanjem, vključno z zračno hlajenim kondenzatorjem,  optimiranim za delovanje z R410A, z visokoučinkovitimi Al lamelami in Cu cevmi, ventilatorjem za odvod kondenzacijske toplote, 
za največjo možno učinkovitost pri najmanjšem hrupu, ter avtomatiko za krmiljenje kapacitete hlajenja.</t>
  </si>
  <si>
    <t>Območje delovanja 
Tz=-5°C do 48°C za hlajenje in 
Tz=-20°C do +24°C za ogrevanje.</t>
  </si>
  <si>
    <t>Dobava in montaža zajema tudi komplet z vsem potrebnim spojnim, tesnilnim in montažnim materialom, 
priklopom cevnih instalacij, 
priklopom notranjih elektro in signalnih instalacij, 
Naprava ima sledeče tehnične karakteristike, 
podatka COP in EER sta certificirana po EUROVENTU. 
HLAJENJE
Nazivna hladilna moč Qhl=15,5 kW,
Poraba električne energije pri nazivni moči, 
kompletna enota, Qeln=4,3 kW, U=3x 400 V, 50 Hz
EER pri nazivni moči EER=3,9
Temperaturno območje delovanja od 
Tz=-5°C do +52°C,</t>
  </si>
  <si>
    <t>OGREVANJE
Nazivna grelna moč Qgrn=22,4 kW
Poraba električne energije pri nazivni moči,  
kompletna enota, Qeln=4,4 kW, U=3x 380 V, 50 Hz
COP pri nazivni moči COP=4,1
Temperaturno območje delovanja od 
Tz=-25°C do +24°C,
OSTALO
Električni priključek: 3f/400V/50Hz,
zvočni tlak Lp(1,0 m)=53 dB,
Dimenzije (šxvxg) =940x1210x330 mm,
Teža m=108 kg,
Medij: R410A, 3,5 kg,
Cevni priklop plinska faza d=19,05 mm,
Cevni priklop tekoča faza  d=9,52 mm.</t>
  </si>
  <si>
    <t>Vključno z montažnim materialom in konzolami za montažo na fasado ter antivibracijskimi podlogami</t>
  </si>
  <si>
    <t>V obsegu montaže je potrebno izvesti tudi meritve, predati Ateste, zapisniki o preizkusu in prvem zagonu, navodila za vzdrževanje ter podučiti uporabnika o delovanju sistema</t>
  </si>
  <si>
    <t>2</t>
  </si>
  <si>
    <t>Dobava in montaža notranje stenska enota z enosmernim izpihom v standardni beli barvi. 
Naprava omogoča horizontalni izpih zraka za najvišji Coanda efekt za doseganje optimalne distribucije zraka za eliminacijo občutka prepiha,
vključen IR krmilnik,
v sestavi:
∙ štiri stopenjski ventilator,
∙ pet stopenjske motorizirane lamele za usmeritev zraka 
∙ zračni filter,
∙ možne nastavitve regulacije izpiha glede na dejansko višino montaže enote,</t>
  </si>
  <si>
    <t>∙ vgrajen termostat za odčitavanje dejanske temperature v območju klimatske naprave,
∙ popolna elektronska regulacija s pomočjo izbranega Samsung upravljalnika,</t>
  </si>
  <si>
    <t>hladina moč 2,8kW, grelna moč 3,2kW</t>
  </si>
  <si>
    <t>Zvočni tlak Lp 36/25dB(A)</t>
  </si>
  <si>
    <t>Električna moč motorja ventilatorja P=27W,</t>
  </si>
  <si>
    <t>Priklop cevi medija d=6,35 mm in d= 12,7 mm</t>
  </si>
  <si>
    <t>Napajanje 1f/230V/50Hz</t>
  </si>
  <si>
    <t>Dimenzije (šxvxg)= 750 x 249 x 246 mm.</t>
  </si>
  <si>
    <t>Teža m=8,2 kg</t>
  </si>
  <si>
    <t>Vključno z montažnim materialom za montažo na steno ter priključitev freonskih cevi in odtok kondenzata</t>
  </si>
  <si>
    <t xml:space="preserve">odgovarja kot Samsung tip AM028JNVDKH/EU
</t>
  </si>
  <si>
    <t>Dobava in montaža notranje stropne enote z enosmernim izpihom v standardni beli barvi. 
Naprava opremljena z wind-free tehnologijo za doseganje boljše distribucije zraka v prostor
vključen IR krmilnik,
v sestavi:
∙ štiri stopenjski ventilator,
∙ zračni filter,
∙ možne nastavitve regulacije izpiha glede na dejansko višino montaže enote,</t>
  </si>
  <si>
    <t>hladina moč 5,6kW, grelna moč 6,3kW</t>
  </si>
  <si>
    <t>Zvočni tlak Lp 41/35dB(A)</t>
  </si>
  <si>
    <t>Električna moč motorja ventilatorja P=54W,</t>
  </si>
  <si>
    <t>Dimenzije (šxvxg)= 1410x 138 x 450 mm.</t>
  </si>
  <si>
    <t>Teža m=18,5 kg</t>
  </si>
  <si>
    <t xml:space="preserve">odgovarja kot Samsung tip AM056NN1DEH/EU
</t>
  </si>
  <si>
    <t xml:space="preserve">Dobava in montaža razdelilnih kosov za razvod hladiva,  proizvod kot na primer oziroma enakovredno </t>
  </si>
  <si>
    <t>MXJ-YA1509M</t>
  </si>
  <si>
    <t>MXJ-YA2512M</t>
  </si>
  <si>
    <t xml:space="preserve">Dobava in montaža bakrenih cevi, 
za cevni razvod hladilniškega VRF sistema,  za nadometno speljane razvode znotraj objekta,  iz enakega materiala so izdelani tudi vsi fazonski kosi, predizolirane po navodilih proizvajalca opreme in skladno z EN 12735-1, 
predvidoma z Kaiflex ST cevaki,
debelina navedena spodaj, 
komplet z materialom za lotanje, 
vsem potrebnim spojnim, tesnilnim, montažnim materialom, 
vključno z vsem potrebnim sistemskim obešalnim in pritrdilnim materialom, konzolami za pritrditev na konstrukcijo, strop, steno, z cevnimi nosilci in objemkami za hladilniško tehniko, 
dimenzij:
</t>
  </si>
  <si>
    <t xml:space="preserve">Φ6,35 mm + ST 13 mm     </t>
  </si>
  <si>
    <t xml:space="preserve">Φ9,52 mm + ST 13 mm     </t>
  </si>
  <si>
    <t xml:space="preserve">Φ12,7 mm + ST 13 mm     </t>
  </si>
  <si>
    <t xml:space="preserve">Φ15,88 mm + ST 13 mm     </t>
  </si>
  <si>
    <t xml:space="preserve">Φ19,05 mm + ST 13 mm     </t>
  </si>
  <si>
    <t>Dobava in montaža elektro signalnih in napajalnih kablov kablov za povezavo med zunanjo VRF napravo in notranjimi enotami, 
centralno nadzornim sistemom, 
stenskimi žičnimi daljinci, ... 
komplet z vsem potrebnim spojnim in drugim drobnim materialom, dimenzij:</t>
  </si>
  <si>
    <t xml:space="preserve">2x 0,75 mm2 oklopljen kabel za signal Licy  </t>
  </si>
  <si>
    <t>Izvedba tlačnega preizkusa celotnega VRF sistema,  vakumiranje in dopolnjevanje z hladivom R410A,  predvidoma potrebna dodatna količina hladiva R410A m 4,5 kg, 
z izdelavo pisnega dokumenta o uspešno opravljenem tlačnem preizkusu, 
regulacijo in nastavitvijo celotnega VRF sistema ogrevanja in hlajenja, 
okoljsko dajatvijo, nastavitvijo vseh elementov, pooblaščenim zagonom z nastavitvami in poučevanjem uporabnika.</t>
  </si>
  <si>
    <t>SKUPAJ POHLAJEVANJE:</t>
  </si>
  <si>
    <t>PREZRAČEVANJE</t>
  </si>
  <si>
    <t>Dobava in montaža male kompaktne prezračevalne naprave s ploščnim protitočnim rekuperatorjem toplote z visokim izkoristkom, postavitev na steno,  izvedba z zgornjimi okroglimi priključki, z dovodnim in odvodnim ventilatorjem, filternim vložkom F7 (dovod), G4 (odvod), s posluževalnikom s tablojem z izbiro hitrosti obratovanja ventilatorja ter UTP kablom do dolžine 15m (ventilatorja sta gnana z EC zvezno regulabilnimi motorji); Vzdo=300m3/h, Vzod=340m3/h dpex1/2=140Pa, ventilator 2x85W/230V; dimenzij 762x615 h=800mm, m=72 kg, največja dovoljena zvočna moč ohišja znaša 45dB,zvočna moč na dovodnem zraku max. 60dB, na odvodu iz prostora 55dB, temper. izkoristek rekuperacije znaša 85% (EN308),  naprava mora biti dobavljena vključno s potrebno dokumentacijo, uporabnika pa je potrebno poučiti o rokovanju in vzdrževanju naprave, odgovarja kot npr.Systemair tip SAVE VTC 300, pred naročilom preveriti smer posluževanja in lokacijo priključkov! Naprava mora biti skladna z Diterktivo ErP 2018</t>
  </si>
  <si>
    <t>dodatno:</t>
  </si>
  <si>
    <t>* zajemno izpihovalni element fi160 CVVX 160</t>
  </si>
  <si>
    <t>* možnost eksternega signala za izklop naprave v primeru požara (signal iz AJP)</t>
  </si>
  <si>
    <t>za zagonom in nastavitvami</t>
  </si>
  <si>
    <t>Cevni ventilator iz pocinkane pločevine s podatki, s termično motorno zaščito, za vgradnjo v kanal, z nazaj ukrivljenimi lopaticami ventilatorja, z jadrovinastimi priključki, vključno protipovratna loputa, brezstopenjski regulator vrtljajev ventilatorja ter spojni in montažni material</t>
  </si>
  <si>
    <t>tehnični podatki:</t>
  </si>
  <si>
    <t>Vz=300m3/h pri dp=100Pa</t>
  </si>
  <si>
    <t>regulator MTY 1</t>
  </si>
  <si>
    <t>Pel=55W/230V</t>
  </si>
  <si>
    <t>zvočna tlak (3m) 40 dBA</t>
  </si>
  <si>
    <t>npr.: Systemair K150M Sileo</t>
  </si>
  <si>
    <t>Podometni ventilator za odvod zraka  fi 100mm, skupaj s senzorjem gibanja, zakasnitvenim relejem,  povezovalno cevjo, samozaporno loputo  in vsem potrebnim pritrdilnim in montažnim materialom, 
Vz=1000 m3/h; dp=30 Pa, s podometnim ohišjem, kot Meltem Vario V100</t>
  </si>
  <si>
    <t>Okrogli dušilnik zvoka za montažo v kanalsko traso v dovodni in odvodni kanal, vse  skupaj z vsem potrebnim obešalnim, pritrdilnim, tesnilnim in montažnim materialom</t>
  </si>
  <si>
    <r>
      <t xml:space="preserve">f </t>
    </r>
    <r>
      <rPr>
        <sz val="11"/>
        <rFont val="Arial"/>
        <family val="2"/>
        <charset val="238"/>
      </rPr>
      <t>125; L=600mm</t>
    </r>
  </si>
  <si>
    <t>kos</t>
  </si>
  <si>
    <r>
      <t xml:space="preserve">f </t>
    </r>
    <r>
      <rPr>
        <sz val="11"/>
        <rFont val="Arial"/>
        <family val="2"/>
        <charset val="238"/>
      </rPr>
      <t>125; L=900mm</t>
    </r>
  </si>
  <si>
    <r>
      <t xml:space="preserve">f </t>
    </r>
    <r>
      <rPr>
        <sz val="11"/>
        <rFont val="Arial"/>
        <family val="2"/>
        <charset val="238"/>
      </rPr>
      <t>150; L=600</t>
    </r>
  </si>
  <si>
    <t>Prezračevalne rešetke za vgradnjo v vrata, skupaj s protiokvirjem, vijačnim materialom in vsem ostalim potrebnim pritrdilnim in montažnim materialom, tip:</t>
  </si>
  <si>
    <t>AR-4P 525x125</t>
  </si>
  <si>
    <t>AR-4P 525x225</t>
  </si>
  <si>
    <t>Zračni ventili za dovod/odvod zraka iz prostora, z možnostjo nastavitve pretoka, v beli barvi,  z vsem potrebnim montažnim in pritrdilnim materialom, vse naprimer proizvod Lindab, tip PV naslednjih dimenzij:</t>
  </si>
  <si>
    <t>PV-1-125</t>
  </si>
  <si>
    <t>PV-2-150</t>
  </si>
  <si>
    <t>Regulacijsko dušilna loputa za vgradnjo v okroglo kanalsko traso, skupaj z vsem potrebnim tesnilnim, pritrdilnim ter montažnim materialom, po naslednji specifikaciji:</t>
  </si>
  <si>
    <t>fi125</t>
  </si>
  <si>
    <t>fi150</t>
  </si>
  <si>
    <t>Fasadna rešetka, kovinska, barvana v barvo fasade in vsem potrebnim vijačnim, tesnilnim in pritrdilnim materialom po naslednji specifikaciji:</t>
  </si>
  <si>
    <t>fi100mm</t>
  </si>
  <si>
    <t>Zaščitna rešetka za vgradnjo v kanal (na izstopno koleno nad liftom), pravokotne oblike, izdelane iz Al pločevine, skupaj z zaščitno mrežo in vsem potrebnim vijačnim, tesnilnim in pritrdilnim materialom po naslednji specifikaciji:</t>
  </si>
  <si>
    <t>AZR3 250/250</t>
  </si>
  <si>
    <t>Požarna obloga  razreda EI60 za oblogo kanalske trase prezračevanja (cevi fi 120 do 220mm), požarna zaščita se izvede s  sistemom Promat s požarnimi ploščami Promatect vključno z izdelavo podkonstrukcije ter zaščitne plasti s tesnenjem ter izdajo potrdila o ustreznosti vgrajenega sistema, vse po navodilih proizvajalca</t>
  </si>
  <si>
    <t>Spiro cevi za odvod in dovod, zraka, skupaj s fazonskimi kosi in vsem ostalim potrebnim pritrdilnim, obešalnim in montažnim materialom, po naslednji specifikaciji:</t>
  </si>
  <si>
    <t>fi100</t>
  </si>
  <si>
    <t>fi160</t>
  </si>
  <si>
    <t>fi180</t>
  </si>
  <si>
    <t xml:space="preserve">Izolacija kanalov za razvod zraka  vodenih v hladnem delu objekta izdelana iz ekspandirane gume za temperature do +100 °C, k&lt;0,04 W/mK, samougasljiva, vključno z lepilom in trakovi. Izolacija naj bo na primer proizvod Armacell, tip XG debeline </t>
  </si>
  <si>
    <t>13 mm</t>
  </si>
  <si>
    <t>19 mm</t>
  </si>
  <si>
    <t>Kanalska trasa izdelana iz pocinkane pločevine, ustrezne debeline po SIST EN1505:1999, vključno s pritrdilnim materialom in tesnilnim materialom, fazonskimi kosi izdelanimi in usmerjevalnimi lopaticami, kanali so spajani s prirobničnimi spoji ter tesnjeni na mestu spojev</t>
  </si>
  <si>
    <t>širine do 800mm, 0,8mm / 1000Pa</t>
  </si>
  <si>
    <t>Fleksibilna cev za priklop posameznega distribucijskega elementa na kanalsko traso, skupaj s z vsem potrebnim tesnilnim, pritrdilnim ter montažnim materialom</t>
  </si>
  <si>
    <t>neizolirana</t>
  </si>
  <si>
    <t>Strešni element za zaključek prezračevalnega odduha od kuhinjske nape, tipski element, uskladiti z vrsto strešne kritine</t>
  </si>
  <si>
    <t>za fi 125</t>
  </si>
  <si>
    <t>Strešna "fajfa" izdelana iz barvanega aluminija, koleno min. 140°, zaključeno s protibrčesno mrežico, vključno prehodni kos skozi streho fi300mm z izolacjo medcevnega prostora ob prehodu skozi streho, barvo uskladiti z arhitektom</t>
  </si>
  <si>
    <t>za fi200mm</t>
  </si>
  <si>
    <r>
      <t>Dobava in montaža ter zagon decentralne prezračevalne naprave za podometno  montažo v / na steno, sestavljena iz toplotno izolativnega podometnim ohišja za vgradnjo v steno (zadnji priključki 2x fi100mm), ABS plastičnega ohišja naprave,  aluminijastega ploščnega rekuperatorja z visokim izkoristkom 76%, dovodnega in odvodnega ventilatorja z EC varčnimi motorji, maksimalnega pretoka 100 m</t>
    </r>
    <r>
      <rPr>
        <vertAlign val="superscript"/>
        <sz val="11"/>
        <rFont val="Arial"/>
        <family val="2"/>
        <charset val="238"/>
      </rPr>
      <t>3</t>
    </r>
    <r>
      <rPr>
        <sz val="11"/>
        <rFont val="Arial"/>
        <family val="2"/>
        <charset val="238"/>
      </rPr>
      <t>/h, nastavljivim od 15-100m3/h</t>
    </r>
    <r>
      <rPr>
        <sz val="11"/>
        <rFont val="Arial"/>
        <family val="2"/>
        <charset val="238"/>
      </rPr>
      <t xml:space="preserve">, filtrov dovodnega in odvodnega zraka razreda G4, pralnega snemljivega pokrova, dveh motornih loputk za vpih in sesanje zraka. </t>
    </r>
  </si>
  <si>
    <t xml:space="preserve">Regulacija delovanja naprave je avtomatsko, v odvosnosti od kvalitete zraka v prostoru in / ali od stopnje relativne vlage v prostoru in zajema ročni ali avtomsksi vklop napreve, preko dlajinskega IR daljinskega posluževalnika ter zvezno regulacija  hitrosti ventilatorjev, prav tako nastavitev časovnih interavlov obratovanja naprave in odčitavnje alarmov.
</t>
  </si>
  <si>
    <t>Sesalni in izpušni priključek imata premer 100mm.</t>
  </si>
  <si>
    <t xml:space="preserve">Odvoda kondenza ni potrebno izvesti, saj se le ta odvede s pomočjo posebno oblikovanega ohišja ter odvodnega ventilatorja na prosto. </t>
  </si>
  <si>
    <t>Ploščni rekuperator ima vgrajeno kontrolo zamrznitve preko temperaturnega tipala.</t>
  </si>
  <si>
    <t>Vgrajen akustični signal opozori, kdaj je potrebno zamenjati filtre.</t>
  </si>
  <si>
    <t>Tehnični podatki:</t>
  </si>
  <si>
    <r>
      <t>Dovod in odvod zraka: 15-100 m</t>
    </r>
    <r>
      <rPr>
        <vertAlign val="superscript"/>
        <sz val="10"/>
        <rFont val="Arial"/>
        <family val="2"/>
        <charset val="238"/>
      </rPr>
      <t>3</t>
    </r>
    <r>
      <rPr>
        <sz val="10"/>
        <rFont val="Arial"/>
        <family val="2"/>
        <charset val="238"/>
      </rPr>
      <t>/h</t>
    </r>
  </si>
  <si>
    <t>(možnost nastavitve do 100m3/h)</t>
  </si>
  <si>
    <t>Izkoristek rekuperatorja: 76 %</t>
  </si>
  <si>
    <t>Električna poraba moči: 3,7/34 W</t>
  </si>
  <si>
    <t>Napajanje: 220V/50Hz/1f</t>
  </si>
  <si>
    <t>Zvočni tlak – podometna izvedba: 15,5/24/36 dB(A)</t>
  </si>
  <si>
    <t>Dimenzije – podometna izvedba: 409x388x66 mm, brez podometnega ohišja.</t>
  </si>
  <si>
    <t>Dodatna oprema:</t>
  </si>
  <si>
    <r>
      <t>*</t>
    </r>
    <r>
      <rPr>
        <sz val="11"/>
        <rFont val="Times New Roman"/>
        <family val="1"/>
        <charset val="238"/>
      </rPr>
      <t xml:space="preserve">   </t>
    </r>
    <r>
      <rPr>
        <sz val="11"/>
        <rFont val="Arial"/>
        <family val="2"/>
        <charset val="238"/>
      </rPr>
      <t>podometni montažni set</t>
    </r>
  </si>
  <si>
    <r>
      <t>*</t>
    </r>
    <r>
      <rPr>
        <sz val="11"/>
        <rFont val="Times New Roman"/>
        <family val="1"/>
        <charset val="238"/>
      </rPr>
      <t xml:space="preserve"> </t>
    </r>
    <r>
      <rPr>
        <sz val="11"/>
        <rFont val="Arial"/>
        <family val="2"/>
        <charset val="238"/>
      </rPr>
      <t>zajemno-izpušni fasadni element nerjavni, barvan belo, s priključkoma 2xfi100mm, kot tip M-WRG-ES-P</t>
    </r>
  </si>
  <si>
    <t>* kanalski okrogli element DN100, dolžine 1m   2 kosa</t>
  </si>
  <si>
    <t>odgovarja kot npr. tip Meltem WRG-S/Z-T-FC</t>
  </si>
  <si>
    <t>Dobava in montaža konzolnega in obešalnega materiala za obešanje kanalske trase in naprav</t>
  </si>
  <si>
    <t>Nastavitev prezračevalnih količin, funkcionalni zagon,  meritve prezračevalnih količin s strani pooblaščene organizacije, skupaj s izdelavo pisnega poročila.</t>
  </si>
  <si>
    <t>SKUPAJ PREZRAČEVANJE</t>
  </si>
  <si>
    <t>SPLOŠNO</t>
  </si>
  <si>
    <t>Izdelava primopredajne dokumentacije v skladu z GZ, predaja garancijskih listin, atestov in certifikatov, navodil za obratovanje in vzdrževanje vgrajene opreme, predaja grafičnih podlag z vrisanimi spremembami glede na tehnično dokumentacijo</t>
  </si>
  <si>
    <t>Izdelava načrta izvedenih del v treh mapiranih izvodih</t>
  </si>
  <si>
    <t>Pripravljalna dela, zaključna dela, tlačne preizkušnje, zapisniki, manipulativni in zavarovalni ter transportni stroški</t>
  </si>
  <si>
    <t>SKUPAJ SPLOŠNO:</t>
  </si>
  <si>
    <t>OPOMBA:</t>
  </si>
  <si>
    <t>PONUDBA MORA ZAJEMATI VSE STROŠKE DOSTAVE; MONTAŽE, DOBAVE in ZAGONA OPREME IN NAPRAV!</t>
  </si>
  <si>
    <t>V PONUDBI MORAJO BITI ZAJETI VSI STROŠKI DOSTAVE, VGRADNJE IN ZAGONOM TER VSA POMOŽNA IN ZAŠČITNA DELOVNE SREDSTVA (LESTVE, ODRI,…)</t>
  </si>
  <si>
    <t>REKAPITULACIJA strojne instalacije</t>
  </si>
  <si>
    <t>1. VODOVOD, KANALIZACIJA</t>
  </si>
  <si>
    <t>Interne instalacije vode in kanalizacija</t>
  </si>
  <si>
    <t xml:space="preserve">2. OGREVANJE </t>
  </si>
  <si>
    <t>3. TALNO OGREVANJE</t>
  </si>
  <si>
    <t>4. POHLAJEVANJE</t>
  </si>
  <si>
    <t>5. PREZRAČEVANJE</t>
  </si>
  <si>
    <t>6. SPLOŠNO</t>
  </si>
  <si>
    <t>SKUPAJ BREZ DDV:</t>
  </si>
  <si>
    <t>sestavil:</t>
  </si>
  <si>
    <t>dne:</t>
  </si>
  <si>
    <t>3.5.40</t>
  </si>
  <si>
    <t>3.5.41</t>
  </si>
  <si>
    <t xml:space="preserve">Dobava oz. izdelava in montaža stopniščnega oprijemala  iz nerjavečega jekla (RF) na območju AB stopnišča v viš. 1,0 m s pritrjevanjem v opečno steno stopnišča, sestavljene iz 1x vzdolžni profil fi42.4 mm in sider iz profila fi10mm komplet z vsem pritrdilnim in veznim materialom, ter vsemi pomožnimi deli, prenosi in prevozi. </t>
  </si>
  <si>
    <t>Dobava oz. izdelava in montaža ograje iz nerjavečega jekla (RF) rampe v skupni višini 1.0 m, s pritrjevanjem v ploščo rampe (sidra fi10/5mm). Ograja je sestavljena iz  3 x 7.15 m profila fi 42.4/2.6 mm,  10-ih  stebrov (spodnji del fi 42.4 mm, zgornji del fi 10/1.5 mm), nosilcev držala iz fi10/1.5 mm, komplet z vsem pritrdilnim in veznim materialom, ter vsemi pomožnimi deli, prenosi in prevozi. Po detajlu.</t>
  </si>
  <si>
    <t>1.512</t>
  </si>
  <si>
    <t>1.2.25</t>
  </si>
  <si>
    <t xml:space="preserve">Dobava in vgradnja avtoklaviranih celičnih zidakov (porobeton) YTONG P 5 ali enakovredeni material za pozidavo z lepilom za avtoklavirane celične zidake na območju kapne  lege, komplet z armirno mrežico in izravnalnim slojem, izvedbo po navodilih proizvajalca ter vsemi pomožnimi deli,  prenosi in prevozi.                               </t>
  </si>
  <si>
    <t xml:space="preserve">Dobava in naprava 2x opleska mavčnega spuščenega stropa in ometanega stropa z disperzivno notranjo zidno belo barvo, komplet s čiščenjem podlage, s premazom z akril emulzijo, 2x kitanjem in brušenjem površin, ter z vsemi pomožnimi deli, prenosi in prevozi.      </t>
  </si>
  <si>
    <t xml:space="preserve">Dobava in naprava notranjega strojnega stenskega apneno-cementnega ometa (zrnca max. 1 mm), zajeti je obrizg ter grobi in fini omet, vgradnjo fasadne armirne mrežice na stikih in vogalih, vgradnjo Alu vogalnikov, komplet z materialom, odranjem ter vsemi pomožnimi deli, prenosi in prevozi.                                                                                </t>
  </si>
  <si>
    <t xml:space="preserve">Dobava in naprava notranjega strojnega stropnega apneno-cementnega ometa (zrnca max. 1 mm), zajeti je obrizg ter grobi in fini omet, vgradnjo fasadne armirne mrežice na stikih in vogalih, vgradnjo Alu vogalnikov, komplet z materialom, odranjem ter vsemi pomožnimi deli, prenosi in prevozi. Prostor za rekreacijo in tel. orodje                                                                                </t>
  </si>
  <si>
    <t>2.9.10</t>
  </si>
  <si>
    <r>
      <t xml:space="preserve">Dobava in naprava enostranskega opaža AB </t>
    </r>
    <r>
      <rPr>
        <b/>
        <sz val="10"/>
        <color theme="1"/>
        <rFont val="Arial CE"/>
        <family val="2"/>
        <charset val="238"/>
      </rPr>
      <t>talne plošče prostora za elektroinštalacije</t>
    </r>
    <r>
      <rPr>
        <sz val="10"/>
        <color theme="1"/>
        <rFont val="Arial CE"/>
        <family val="2"/>
        <charset val="238"/>
      </rPr>
      <t xml:space="preserve"> v višini do 15 cm po obodu, komplet z opaževanjem, razopaževanjem in čiščenjem opaža ter vsemi pomožnimi deli, prenosi in prevozi.                  </t>
    </r>
  </si>
  <si>
    <r>
      <t xml:space="preserve">Naprava enostranskega opaža - podpiranje  </t>
    </r>
    <r>
      <rPr>
        <b/>
        <sz val="10"/>
        <color theme="1"/>
        <rFont val="Arial"/>
        <family val="2"/>
        <charset val="238"/>
      </rPr>
      <t>AB  plošče v prostoru za elektroinštalacije</t>
    </r>
    <r>
      <rPr>
        <sz val="10"/>
        <color theme="1"/>
        <rFont val="Arial"/>
        <family val="2"/>
        <charset val="238"/>
      </rPr>
      <t xml:space="preserve">, do višine 1,25 m, komplet z odranjem, opaževanjem, razopaževanjem in čiščenjem opaža ter vsemi pomožnimi deli, prenosi in prevozi.                  </t>
    </r>
  </si>
  <si>
    <r>
      <t xml:space="preserve">Dobava in naprava opaža </t>
    </r>
    <r>
      <rPr>
        <b/>
        <sz val="10"/>
        <rFont val="Arial CE"/>
        <family val="2"/>
        <charset val="238"/>
      </rPr>
      <t>okroglih stebrov  iz aluminija, kartona in PE</t>
    </r>
    <r>
      <rPr>
        <sz val="10"/>
        <rFont val="Arial CE"/>
        <family val="2"/>
        <charset val="238"/>
      </rPr>
      <t xml:space="preserve"> (kot npr. MONOTUB) v višini do 0,85 m, komplet z opaževanjem, razopaževanjem ter vsemi pomožnimi deli, prenosi in prevozi.  Fi 35 cm                </t>
    </r>
  </si>
  <si>
    <t>0.</t>
  </si>
  <si>
    <t xml:space="preserve">Dobava in montaža enodelnega okna O-02 dimenzije 700/1150 mm izdelanega iz PVC profilov in zasteklitvijo s troslojnim termoizolacijskim steklom, skupna toplotna prehodnost okvirja in stekla Uw=1,00 W/m2K), komplet z okovjem in kljuko, vsemi pomožnimi deli, prenosi in prevozi. Odpiranje po shemi. </t>
  </si>
  <si>
    <t xml:space="preserve">Dobava in montaža enodelnega  okna O-04 dimenzije 1000/1150 mm,  izdelanega iz PVC profilov in zasteklitvijo s troslojnim termoizolacijskim steklom, skupna toplotna prehodnost okvirja in stekla Uw=1,00 W/m2K), komplet z okovjem in kljuko, vsemi pomožnimi deli, prenosi in prevozi. Odpiranje po shemi. </t>
  </si>
  <si>
    <t>Barva zunaj lesni dekor, znotraj bela</t>
  </si>
  <si>
    <t xml:space="preserve">Dobava in montaža dvodelnega okna O-01 dimenzije 1050/1650 mm z nadsvetlobo, izdelanega iz PVC profilov in zasteklitvijo s troslojnim termoizolacijskim steklom, skupna toplotna prehodnost okvirja in stekla Uw=1,00 W/m2K), komplet z okovjem in kljuko, vsemi pomožnimi deli, prenosi in prevozi. Odpiranje po shemi. </t>
  </si>
  <si>
    <t xml:space="preserve">Dobava in montaža dvodelnega  okna O-05 dimenzije 900/1400 mm,  z nadsvetlobo, izdelanega iz PVC profilov in zasteklitvijo s troslojnim termoizolacijskim steklom, skupna toplotna prehodnost okvirja in stekla Uw=1,00 W/m2K), komplet z okovjem in kljuko, vsemi pomožnimi deli, prenosi in prevozi. Odpiranje po shemi. </t>
  </si>
  <si>
    <t>Dobava in vgraditev notranjih okenskih polic iz helolita z zaobljenim robom deb. 2,00 cm širine 25 cm v beli barvi, komplet s kitanjem, dobavo in vgradnjo zaključnega PVC levega in desnega profila, vsem pritrdilnim in veznim materialom ter vsemi pomožnimi deli, prenosi in prevoz. Barva bela.</t>
  </si>
  <si>
    <r>
      <t xml:space="preserve">Dobava in vgrajevanje </t>
    </r>
    <r>
      <rPr>
        <b/>
        <u/>
        <sz val="10"/>
        <color theme="1"/>
        <rFont val="Arial"/>
        <family val="2"/>
        <charset val="238"/>
      </rPr>
      <t>podložnega</t>
    </r>
    <r>
      <rPr>
        <u/>
        <sz val="10"/>
        <color theme="1"/>
        <rFont val="Arial"/>
        <family val="2"/>
        <charset val="238"/>
      </rPr>
      <t xml:space="preserve"> </t>
    </r>
    <r>
      <rPr>
        <sz val="10"/>
        <color theme="1"/>
        <rFont val="Arial"/>
        <family val="2"/>
        <charset val="238"/>
      </rPr>
      <t xml:space="preserve">cementnega betona C16/20 Dmax 32 S4 (SIST EN 206:2013 in SIST EN 1026:2016), deb. 5 cm pod talno toplotno izolacijo, prereza 0.04 - 0.08 m3/m2 komplet z vsemi pomožnimi deli, prenosi in prevozi.      </t>
    </r>
  </si>
  <si>
    <r>
      <t xml:space="preserve">Dobava in naprava enostranskega opaža </t>
    </r>
    <r>
      <rPr>
        <b/>
        <sz val="10"/>
        <color theme="1"/>
        <rFont val="Arial CE"/>
        <charset val="238"/>
      </rPr>
      <t>podložnega betona</t>
    </r>
    <r>
      <rPr>
        <sz val="10"/>
        <color theme="1"/>
        <rFont val="Arial CE"/>
        <family val="2"/>
        <charset val="238"/>
      </rPr>
      <t xml:space="preserve"> v višini 5 cm po obodu, komplet z opaževanjem, razopaževanjem in čiščenjem opaža ter vsemi pomožnimi deli, prenosi in prevozi.                  </t>
    </r>
  </si>
  <si>
    <t xml:space="preserve">Dobava in letvanje celotne lesene strešne konstrukcije z letvami dim. 5/4, dobava in polaganje kontra letev 8/5, polaganjem paropropustne folije, dobava in montaža OSB plošč deb. 25 mm, komplet z zaščito lesa proti črvom, plesni in dvakratni premaz proti požaru, perforirano mrežico (mrežica barve kritine), z vsem pritrdilnim in veznim materialom ter z vsemi pomožnimi deli, prenosi in prevozi.   </t>
  </si>
  <si>
    <t xml:space="preserve">- požarno odporne izolacijske plošče (kot npr. FKD plošča za obdelavo detajlov pri fasadnih sistemih FKD ali enakovredno) deb. 20 mm, lepljene na podlago </t>
  </si>
  <si>
    <t>Kompletna izdelava fasadnega profila deb. 2 cm, višine 10 cm pod fasadni kapni profil kpl. s:</t>
  </si>
  <si>
    <t>2.9.11</t>
  </si>
  <si>
    <t>Kompletna izdelava fasadnega profila na zgornji del okroglih stebrov deb.5 cm, višine 5 cm:</t>
  </si>
  <si>
    <r>
      <t xml:space="preserve">- stena  dimenzije 500x1800 mm </t>
    </r>
    <r>
      <rPr>
        <u/>
        <sz val="10"/>
        <rFont val="Arial"/>
        <family val="2"/>
        <charset val="238"/>
      </rPr>
      <t>PSmax4</t>
    </r>
  </si>
  <si>
    <r>
      <t xml:space="preserve">- stena  dimenzije 900x1800 mm </t>
    </r>
    <r>
      <rPr>
        <u/>
        <sz val="10"/>
        <rFont val="Arial"/>
        <family val="2"/>
        <charset val="238"/>
      </rPr>
      <t>PSmax5</t>
    </r>
  </si>
  <si>
    <t>- načrt gradbeništva</t>
  </si>
  <si>
    <t>- vodilni načrt arhitekture</t>
  </si>
  <si>
    <t xml:space="preserve">Strojno-ročni izkop humusa do debeline 20 cm, komplet z nakladanjem na kamion, odvozom materiala na gradbiščno deponijo ob objektu, razkladanjem ter z vsemi pomožnimi deli, prenosi in prevozi; </t>
  </si>
  <si>
    <t>Strojno-ročni izkop zemlje III.-IV. kategorije debeline, komplet z nakladanjem na kamion, odvozom materiala na gradbiščno deponijo ob objektu in razkladanjem ter vsemi pomožnimi deli, prenosi in prevozi.</t>
  </si>
  <si>
    <t>Dobava in vgrajevanje krogelnega nasutja granulacije   16-32 mm  med nastavke pasovnih temeljev in pod rampo,  komplet s komprimiranjem do projektirane kote dna talne plošče, obračunom v komprimiranem stanju ter z vsemi pomožnimi deli, prenosi in prevozi.</t>
  </si>
  <si>
    <t>Dobava in vgrajevanje gramoza - frakcije 0-63 mm oz. zasip ob objektu, komplet s komprimiranjem v plasteh 20 cm do zbitosti (gostota 95-98% po Proctorju in dinamični deformacijski modul Evd ≥ 40 MPa) do projektirane kote dvorišča, obračunom v komprimiranem stanju ter z vsemi pomožnimi deli, prenosi in prevozi.</t>
  </si>
  <si>
    <r>
      <t xml:space="preserve">Dobava in naprava štiristranskega </t>
    </r>
    <r>
      <rPr>
        <b/>
        <sz val="10"/>
        <color theme="1"/>
        <rFont val="Arial CE"/>
        <charset val="238"/>
      </rPr>
      <t>opaža AB stebrov</t>
    </r>
    <r>
      <rPr>
        <sz val="10"/>
        <color theme="1"/>
        <rFont val="Arial CE"/>
        <family val="2"/>
        <charset val="238"/>
      </rPr>
      <t xml:space="preserve"> do višine 3,35 m, komplet z opaževanjem, razopaževanjem in čiščenjem opaža ter vsemi pomožnimi deli, prenosi in prevozi.                  </t>
    </r>
  </si>
  <si>
    <r>
      <t xml:space="preserve">Naprava opaža </t>
    </r>
    <r>
      <rPr>
        <b/>
        <sz val="10"/>
        <color theme="1"/>
        <rFont val="Arial"/>
        <family val="2"/>
        <charset val="238"/>
      </rPr>
      <t>zunanjih AB stopnic</t>
    </r>
    <r>
      <rPr>
        <sz val="10"/>
        <color theme="1"/>
        <rFont val="Arial"/>
        <family val="2"/>
        <charset val="238"/>
      </rPr>
      <t xml:space="preserve">. V ceno je potrebno zajeti opaževanje, razopaževanje, čiščenje opaža, komplet z vsemi pomožnimi deli, prenosi in  prevozi.    </t>
    </r>
  </si>
  <si>
    <r>
      <t xml:space="preserve">Dobava in naprava štiristranskega opaža </t>
    </r>
    <r>
      <rPr>
        <b/>
        <sz val="10"/>
        <color theme="1"/>
        <rFont val="Arial CE"/>
        <family val="2"/>
        <charset val="238"/>
      </rPr>
      <t xml:space="preserve">betonskih stebrov </t>
    </r>
    <r>
      <rPr>
        <sz val="10"/>
        <color theme="1"/>
        <rFont val="Arial CE"/>
        <family val="2"/>
        <charset val="238"/>
      </rPr>
      <t xml:space="preserve"> v višini 1 m, komplet z odranjem, opaževanjem, razopaževanjem in čiščenjem opaža ter vsemi pomožnimi deli, prenosi in prevozi. 40/40 stebri.                </t>
    </r>
  </si>
  <si>
    <t xml:space="preserve">Dobava in vgradnja opečnih zidakov POROTHERM 20 PROFI DRYFIX ali enakovredeni material za zidove debeline 20 cm in POROTHERM DRYFIX extra lepila ali enakovredenega materiala, komplet z izvedbo po navodilih proizvajalca ter vsemi pomožnimi deli,  prenosi in prevozi.                                                          </t>
  </si>
  <si>
    <t xml:space="preserve">Dobava in izdelava toplotne izolacije na stene mansarde proti podstrešju iz kamene volne, kot npr. FKD-S Thermal ali enakovredno, debeline 16 cm,  komplet s stekleno mrežo, lepljeno z lepilom na toplotno izolacijo, v ceno je zajeti dodatnih 15% mreže zaradi prekrivanja stika izolacija - stena,   vsem pritrdilnim in veznim materialom ter z vsemi pomožnimi deli, prenosi in prevozi. (obračun po neto vgrajeni površini)                </t>
  </si>
  <si>
    <t xml:space="preserve">Dobava in polaganje toplotne izolacije na AB ploščo  podstrešja iz steklene volne debeline 30 cm (kot npr. steklena mineralna volna Ursa SF 32), kpl. s parno zaporo, vsem pritrdilnim in veznim materialom ter z vsemi pomožnimi deli, prenosi in prevozi. (obračun po neto vgrajeni površini)                     </t>
  </si>
  <si>
    <r>
      <t>Izdelava prebojev sten debeline do 30 cm in velikosti do 0.25 m</t>
    </r>
    <r>
      <rPr>
        <vertAlign val="superscript"/>
        <sz val="10"/>
        <color theme="1"/>
        <rFont val="Arial"/>
        <family val="2"/>
        <charset val="238"/>
      </rPr>
      <t>2</t>
    </r>
    <r>
      <rPr>
        <sz val="10"/>
        <color theme="1"/>
        <rFont val="Arial"/>
        <family val="2"/>
        <charset val="238"/>
      </rPr>
      <t>, komplet z vsemi pomožnimi deli, prenosi in prevozi. Ocenjeno.</t>
    </r>
  </si>
  <si>
    <t xml:space="preserve">Dobava in montaža strešne konstrukcije iz lesa C24 (SIST EN 14081-1:2006),  komplet z zaščito lesa proti črvom, plesni in dvakratni premaz proti požaru, z vsem pritrdilnim, veznim in sidrnim materialom ter z vsemi pomožnimi deli, prenosi in prevozi;   
 (poraba lesa 0,05 m3/m2).                         </t>
  </si>
  <si>
    <t>Dobava in montaža veterne (čelne) obrobe iz pocinkane in obojestrankso  obarvane jeklene pločevine v  debeline 0.6 mm in razvite širine 33 cm, komplet z vsem pritrdilnim in veznim materialom ter vsemi pomožnimi deli,prenosi in prevozi. Pločevina v barvi kritine.</t>
  </si>
  <si>
    <t xml:space="preserve">Dobava oz. izdelava in montaža zunanjih avtomatskih žaluzij, izdelanih iz Alu vidne omarice brez komarnika dim. omarice 130/260 mm,  Alu lamel tipa S, ročno upravljanje, z vsemi pomožnimi deli, prenosi in prevozi, ter z vsem pritrdilnim in veznim materialom. Žaluzije kot npr. HERO. 1 - Roltek 
ali enakovredno  </t>
  </si>
  <si>
    <t>Barva: zunaj lesni dekor, znotraj bela</t>
  </si>
  <si>
    <t xml:space="preserve">Dobava in montaža dvodelnega obokanega okna O-03 dimenzije 1600/1600 mm, z nadsvetlobo, izdelanega iz PVC profilov in zasteklitvijo s troslojnim termoizolacijskim steklom, (g&lt;0,53), skupna toplotna prehodnost okvirja in stekla Uw=1,00 W/m2K), komplet z okovjem in kljuko, vsemi pomožnimi deli, prenosi in prevozi. Odpiranje po shemi. </t>
  </si>
  <si>
    <r>
      <t xml:space="preserve">Dobava oz. izdelava in montaža </t>
    </r>
    <r>
      <rPr>
        <u/>
        <sz val="10"/>
        <rFont val="Arial"/>
        <family val="2"/>
        <charset val="238"/>
      </rPr>
      <t xml:space="preserve">vodoodpornega stropnega sistema </t>
    </r>
    <r>
      <rPr>
        <sz val="10"/>
        <rFont val="Arial"/>
        <family val="2"/>
        <charset val="238"/>
      </rPr>
      <t>iz mavčnih plošč z dvonivojsko kovinsko podkonstrukcijo D112, sestavljenih iz dvoslojne obloge Knauf gradbenih plošč GKBI 2x12,5mm dim. 2000/1250/15 mm, komplet z bandažiranjem - Q2, vsem pritrdilnim materialom ter vsemi pomožnimi deli, prenosi in prevozi. Sistem: Knauf D112 - pritličje. Strop spuščen 35 cm (toaletni prostori)</t>
    </r>
  </si>
  <si>
    <t>Dobava oz. izdelava in montaža enokrilnih lesenih notranjih vrat -  krilo zapolnjeno s satovjem, krilo obojestransko finalno obdelano z MAX oblogo v lesnem dekorju, mat RF okovjem in kljuko,  ključavnico, nasadili, tesnili, vgradnjo in odpiranjem po shemi, z vsem pritrdilnim in veznim materialom ter vsemi pomožnimi deli, prenosi in prevozi. Podboj zajet v Alu delih.</t>
  </si>
  <si>
    <t>Dobava oz. izdelava in montaža enokrilnih lesenih notranjih vrat -  krilo zapolnjeno s satovjem, krilo obojestransko finalno obdelano z MAX oblogo v lesnem dekorju, mat RF okovjem in kljuko,  ključavnico, nasadili, tesnili, vgradnjo in odpiranjem po shemi, z vsem pritrdilnim in veznim materialom ter vsemi pomožnimi deli, prenosi in prevozi. Podboj zajet v Alu delih</t>
  </si>
  <si>
    <t>Dobava oz. izdelava in montaža enokrilnih lesenih notranjih vrat -  krilo zapolnjeno s satovjem, obojestransko finalno obdelano z MAX oblogo, mat RF okovjem in kljuko,  ključavnico, nasadili, tesnili, vgradnjo in odpiranjem po shemi, z vsem pritrdilnim in veznim materialom ter vsemi pomožnimi deli, prenosi in prevozi. Podboj zajet v Alu delih</t>
  </si>
  <si>
    <t>Dobava oz. izdelava in montaža enokrilnih lesenih notranjih vrat -  krilo zapolnjeno s satovjem in varnostno lepljenim steklom, krilo obojestransko finalno obdelano z MAX oblogo v lesnem dekorju, mat RF okovjem in kljuko,  ključavnico, nasadili, tesnili, vgradnjo in odpiranjem po shemi, z vsem pritrdilnim in veznim materialom ter vsemi pomožnimi deli, prenosi in prevozi. Podboj zajet v Alu delih</t>
  </si>
  <si>
    <r>
      <t xml:space="preserve">Dobava oz. izdelava in montaža plastificiranega lesenega enodelnega </t>
    </r>
    <r>
      <rPr>
        <b/>
        <sz val="10"/>
        <rFont val="Arial"/>
        <family val="2"/>
        <charset val="238"/>
      </rPr>
      <t>strešnega okna</t>
    </r>
    <r>
      <rPr>
        <sz val="10"/>
        <rFont val="Arial"/>
        <family val="2"/>
        <charset val="238"/>
      </rPr>
      <t xml:space="preserve"> izdelanega iz lepljene lesene sredice, oblite s poliuretanom v beli barvi, dim. 55/118 cm (kot npr. Velux GGU),komplet z okovjem, troslojno zasteklitvijo, skupna toplotna prehodnost okvirja in stekla (U=1,10 W/m2K), opremljeno z elektromotorjem, senzorjem za dež, brezžičnim stikalom, vsemi pomožnimi deli prenosi in prevozi. </t>
    </r>
  </si>
  <si>
    <t>Dobava in polaganje notranje talne nedrseče (razred R10)  keramike, deb. 10 mm, na predhodno očiščeno podlago, po obodu sten oz. tlaku so položene zaoblice, fuge so zapolnjene s fugirno maso I. kvalitete, komplet z lepilom za keramiko, 3 mm PVC križci, Alu zaoblicami, Alu zaključnimi vogalniki, trajnoelastičnim kitom ter vsemi pomožnimi deli, prenosi in prevozi. Po standardu SIST EN 14411. (kot npr. keramika Marazzi Sistem B -  barva po izboru investitorja)</t>
  </si>
  <si>
    <r>
      <t xml:space="preserve">Dobava in polaganje notranje </t>
    </r>
    <r>
      <rPr>
        <b/>
        <sz val="10"/>
        <rFont val="Arial"/>
        <family val="2"/>
        <charset val="238"/>
      </rPr>
      <t>stenske keramike</t>
    </r>
    <r>
      <rPr>
        <sz val="10"/>
        <rFont val="Arial"/>
        <family val="2"/>
        <charset val="238"/>
      </rPr>
      <t>, deb. 10 mm, dimenzij 60/60, na predhodno očiščeno podlago, fuge so zapolnjene z vodotesno fugirno maso I. kvalitete, komplet z lepilom za keramiko, 3 mm PVC križci, Alu zaoblicami, Alu zaključnimi vogalniki, trajnoelastičnim kitom ter vsemi pomožnimi deli, prenosi in prevozi. Po standardu SIST EN 14411. (kot npr. keramika Marazzi Sistem B -  barva po izboru investitorja) - do spuščenega stropa (h=2,80m).</t>
    </r>
  </si>
  <si>
    <t>Dobava in polaganje rustikalnega opečnega tlakovca dim. 240/240/20  mm,  na predhodno očiščeno in z vodotesno emulzijo premazano podlago, po obodu sten oz. tlaku so položene zaoblice, fuge so zapolnjene s fugirno maso I. kvalitete (širina fug 10-15 mm), komplet s vodotesno emulzijo, z elastičnim lepilom za keramiko (zmrzlinsko odpornim), Alu zaoblicami, Alu zaključnimi vogalniki, trajnoelastičnim kitom ter vsemi pomožnimi deli, prenosi in prevozi. (kot npr. opečni tlakovec Terracotta GMK)</t>
  </si>
  <si>
    <r>
      <t xml:space="preserve">Kompletna izdelava fasadnega sistema betonskih obokov  </t>
    </r>
    <r>
      <rPr>
        <u/>
        <sz val="10"/>
        <rFont val="Arial"/>
        <family val="2"/>
        <charset val="238"/>
      </rPr>
      <t>obojestransko</t>
    </r>
    <r>
      <rPr>
        <sz val="10"/>
        <rFont val="Arial"/>
        <family val="2"/>
        <charset val="238"/>
      </rPr>
      <t>, predhodno pregledati podlago in dela izvesti po detajlih proizvajalca, komplet s:</t>
    </r>
  </si>
  <si>
    <t>Fasadni kapni profil tipski 10/14 cm (kot npr. profil P-37 Okras s.p.), po celotnem obodu objekta in svislih</t>
  </si>
  <si>
    <t>Dobava in vgradnja PE peskolova DN 500, globine do 1500 za meteorno kanalizacijo, komplet z izkopom, zasipom z gramoznim nasutjem in nabijanjem po plasteh 20 cm do zbitosti 40 Mpa, dobavo in montažo PE pokrova  za direktno vgradnjo, komplet s pripadajočimi tesnili, priključkom na PVC cevi ter vsemi pomožnimi deli, prenosi in prevozi.(kot npr. Zagožen peskolov DN500/1000 mm)</t>
  </si>
  <si>
    <t>Dobava in vgradnja PE peskolova DN 400, globine do 1500 za meteorno kanalizacijo, komplet z izkopom, zasipom z gramoznim nasutjem in nabijanjem po plasteh 20 cm do zbitosti 40 Mpa, dobavo in montažo PE pokrova  za direktno vgradnjo, komplet s pripadajočimi tesnili , priključkom na PVC cevi ter vsemi pomožnimi deli, prenosi in prevozi.  (kot npr. Zagožen peskolov DN400/1000 mm)</t>
  </si>
  <si>
    <t>Dobava in montaža dvokrilnih Alu zunanjih vhodnih vrat s podbojem (kot npr. ALUk 77ID),  svetle odprtine 2250/2400 mm,  izdelanih iz Alu profilov  (skupna toplotna prehodnost podboja, vrat  je 1,30 W/m2K, v ceno je zajeti tudi dodatni profil 200 mm na spodnji strani zaradi estriha, komplet z okovjem in kljuko, odpiranjem po shemi ter vsemi pomožnimi deli, prenosi in prevozi. ZV1. Barva: lesni dekor, usklajen z dekorjem oken.</t>
  </si>
  <si>
    <t>Dobava in montaža enokrilnih Alu zunanjih vhodnih vrat s podbojem (kot npr. ALUk 77ID),  svetle odprtine 1000/2100 mm,  izdelanih iz Alu profilov (skupna toplotna prehodnost podboja in vrat  je 1,30 W/m2K, v ceno je zajeti tudi dodatni profil 200 mm na spodnji strani zaradi estriha, komplet z okovjem in kljuko, odpiranjem po shemi ter vsemi pomožnimi deli, prenosi in prevozi. ZV2. Barva: lesni dekor, usklajen z dekorjem oken.</t>
  </si>
  <si>
    <t>Dobava in montaža dvokrilnih Alu notranjih vrat s podbojem (kot npr. ALUk 77ID),  svetle odprtine 2250/2400 mm,  izdelanih iz Alu profilov in zasteklitvijo z  varnostno lepljenim steklom, komplet z okovjem in kljuko, odpiranjem po shemi ter vsemi pomožnimi deli, prenosi in prevozi. V1.Barva: lesni dekor, usklajen z dekorjem oken.</t>
  </si>
  <si>
    <t xml:space="preserve">                                                                                                                </t>
  </si>
  <si>
    <t>Priloga št. 4.1</t>
  </si>
  <si>
    <t xml:space="preserve">Javno naročilo za oddajo naročila gradnje po odprtem postopku za gradnjo Javnega razvojnega centra Radmožanci, št. JNOP/1/2020
</t>
  </si>
  <si>
    <t>Lendava, maj 2020</t>
  </si>
  <si>
    <t>PONUDBENI PREDRAČUN S POPISOM DEL</t>
  </si>
  <si>
    <t>Javno naročilo za oddajo naročila gradnje
 po odprtem postopku za gradnjo 
Javnega razvojnega centra Radmožanci, št. JNOP/1/2020</t>
  </si>
  <si>
    <t>Javno naročilo za oddajo naročila gradnje
 po odprtem postopku za gradnjo 
Javnega razvojnega centra Radmožanci, št. JNOP/1/2021</t>
  </si>
  <si>
    <t>*sanitarno opremo določi naročnk; pred izvedbo vodovodnih instalacij mora instalater pridobiti točne tipe opreme in priključke pripraviti skladno s strani naročnikadoločeno opremo! &gt;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</si>
</sst>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7" formatCode="#,##0.00\ &quot;€&quot;;\-#,##0.00\ &quot;€&quot;"/>
    <numFmt numFmtId="44" formatCode="_-* #,##0.00\ &quot;€&quot;_-;\-* #,##0.00\ &quot;€&quot;_-;_-* &quot;-&quot;??\ &quot;€&quot;_-;_-@_-"/>
    <numFmt numFmtId="43" formatCode="_-* #,##0.00\ _€_-;\-* #,##0.00\ _€_-;_-* &quot;-&quot;??\ _€_-;_-@_-"/>
    <numFmt numFmtId="164" formatCode="#,##0.00\ [$€-1]"/>
    <numFmt numFmtId="165" formatCode="_-* #,##0.00\ &quot;SIT&quot;_-;\-* #,##0.00\ &quot;SIT&quot;_-;_-* &quot;-&quot;??\ &quot;SIT&quot;_-;_-@_-"/>
    <numFmt numFmtId="166" formatCode="#,##0.00\ _S_I_T"/>
    <numFmt numFmtId="167" formatCode="_-&quot;€&quot;\ * #,##0.00_-;\-&quot;€&quot;\ * #,##0.00_-;_-&quot;€&quot;\ * &quot;-&quot;??_-;_-@_-"/>
    <numFmt numFmtId="168" formatCode="#,##0.00\ &quot;€&quot;"/>
    <numFmt numFmtId="169" formatCode="[$$-409]#,##0.00;[Red]\-[$$-409]#,##0.00"/>
    <numFmt numFmtId="170" formatCode="[$SIT]\ #,##0.00;[Red][$SIT]\ #,##0.00"/>
    <numFmt numFmtId="171" formatCode="_-* #,##0.00&quot; SIT&quot;_-;\-* #,##0.00&quot; SIT&quot;_-;_-* \-??&quot; SIT&quot;_-;_-@_-"/>
    <numFmt numFmtId="172" formatCode="_-* #,##0.00\ _S_I_T_-;\-* #,##0.00\ _S_I_T_-;_-* &quot;-&quot;??\ _S_I_T_-;_-@_-"/>
    <numFmt numFmtId="173" formatCode="_-* #,##0.00\ _S_I_T_-;\-* #,##0.00\ _S_I_T_-;_-* \-??\ _S_I_T_-;_-@_-"/>
    <numFmt numFmtId="174" formatCode="_-* #,##0.00\ _S_k_-;\-* #,##0.00\ _S_k_-;_-* &quot;-&quot;??\ _S_k_-;_-@_-"/>
    <numFmt numFmtId="175" formatCode="&quot;DM&quot;#,##0.00;[Red]\-&quot;DM&quot;#,##0.00"/>
    <numFmt numFmtId="176" formatCode="_-* #,##0.00\ _k_n_-;\-* #,##0.00\ _k_n_-;_-* &quot;-&quot;??\ _k_n_-;_-@_-"/>
    <numFmt numFmtId="177" formatCode="_(* #,##0.00_);_(* \(#,##0.00\);_(* \-??_);_(@_)"/>
    <numFmt numFmtId="178" formatCode="_-* #,##0.00_-;\-* #,##0.00_-;_-* &quot;-&quot;??_-;_-@_-"/>
    <numFmt numFmtId="179" formatCode="_(* #,##0.00_);_(* \(#,##0.00\);_(* &quot;-&quot;??_);_(@_)"/>
    <numFmt numFmtId="180" formatCode="#,##0.00\ _€"/>
  </numFmts>
  <fonts count="240">
    <font>
      <sz val="10"/>
      <name val="Arial CE"/>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font>
    <font>
      <sz val="11"/>
      <name val="Arial CE"/>
      <family val="2"/>
      <charset val="238"/>
    </font>
    <font>
      <b/>
      <sz val="12"/>
      <name val="Arial"/>
      <family val="2"/>
      <charset val="238"/>
    </font>
    <font>
      <b/>
      <sz val="10"/>
      <name val="Arial CE"/>
    </font>
    <font>
      <b/>
      <sz val="11"/>
      <name val="Arial CE"/>
      <charset val="238"/>
    </font>
    <font>
      <b/>
      <sz val="12"/>
      <name val="Arial CE"/>
      <charset val="238"/>
    </font>
    <font>
      <sz val="11"/>
      <color indexed="8"/>
      <name val="Arial CE"/>
      <family val="2"/>
      <charset val="238"/>
    </font>
    <font>
      <sz val="8"/>
      <name val="Arial CE"/>
      <family val="2"/>
      <charset val="238"/>
    </font>
    <font>
      <sz val="8"/>
      <name val="Arial"/>
      <family val="2"/>
      <charset val="238"/>
    </font>
    <font>
      <sz val="8"/>
      <name val="Arial CE"/>
    </font>
    <font>
      <sz val="10"/>
      <name val="Arial CE"/>
      <family val="2"/>
      <charset val="238"/>
    </font>
    <font>
      <b/>
      <sz val="12"/>
      <name val="Arial CE"/>
      <family val="2"/>
      <charset val="238"/>
    </font>
    <font>
      <sz val="10"/>
      <name val="Arial"/>
      <family val="2"/>
      <charset val="238"/>
    </font>
    <font>
      <b/>
      <sz val="10"/>
      <name val="Arial"/>
      <family val="2"/>
      <charset val="238"/>
    </font>
    <font>
      <b/>
      <sz val="14"/>
      <name val="Arial"/>
      <family val="2"/>
    </font>
    <font>
      <sz val="12"/>
      <name val="Arial"/>
      <family val="2"/>
      <charset val="238"/>
    </font>
    <font>
      <b/>
      <sz val="16"/>
      <name val="Arial"/>
      <family val="2"/>
      <charset val="238"/>
    </font>
    <font>
      <sz val="11"/>
      <name val="Arial"/>
      <family val="2"/>
      <charset val="238"/>
    </font>
    <font>
      <b/>
      <sz val="14"/>
      <name val="Arial CE"/>
      <charset val="238"/>
    </font>
    <font>
      <b/>
      <sz val="11"/>
      <name val="Arial"/>
      <family val="2"/>
      <charset val="238"/>
    </font>
    <font>
      <sz val="11"/>
      <color indexed="18"/>
      <name val="Arial CE"/>
      <family val="2"/>
      <charset val="238"/>
    </font>
    <font>
      <sz val="11"/>
      <color indexed="60"/>
      <name val="Arial CE"/>
      <family val="2"/>
      <charset val="238"/>
    </font>
    <font>
      <sz val="11"/>
      <color theme="1"/>
      <name val="Calibri"/>
      <family val="2"/>
      <charset val="238"/>
      <scheme val="minor"/>
    </font>
    <font>
      <sz val="12"/>
      <color rgb="FFFF0000"/>
      <name val="Arial CE"/>
      <family val="2"/>
      <charset val="238"/>
    </font>
    <font>
      <sz val="11"/>
      <color rgb="FFFF0000"/>
      <name val="Arial CE"/>
      <family val="2"/>
      <charset val="238"/>
    </font>
    <font>
      <sz val="10"/>
      <color rgb="FFFF0000"/>
      <name val="Arial CE"/>
      <family val="2"/>
      <charset val="238"/>
    </font>
    <font>
      <b/>
      <sz val="11"/>
      <color rgb="FFFF0000"/>
      <name val="Arial CE"/>
      <family val="2"/>
      <charset val="238"/>
    </font>
    <font>
      <b/>
      <sz val="11"/>
      <color rgb="FFFF0000"/>
      <name val="Arial CE"/>
      <charset val="238"/>
    </font>
    <font>
      <sz val="10"/>
      <name val="Arial CE"/>
      <charset val="238"/>
    </font>
    <font>
      <sz val="11"/>
      <name val="AvantGarde Bk BT"/>
      <family val="2"/>
    </font>
    <font>
      <sz val="11"/>
      <color indexed="8"/>
      <name val="Calibri"/>
      <family val="2"/>
      <charset val="238"/>
    </font>
    <font>
      <sz val="12"/>
      <name val="Courier New"/>
      <family val="3"/>
      <charset val="238"/>
    </font>
    <font>
      <sz val="11"/>
      <color indexed="10"/>
      <name val="Arial"/>
      <family val="2"/>
      <charset val="238"/>
    </font>
    <font>
      <sz val="11"/>
      <color indexed="8"/>
      <name val="Arial"/>
      <family val="2"/>
      <charset val="238"/>
    </font>
    <font>
      <sz val="11"/>
      <color indexed="9"/>
      <name val="Arial"/>
      <family val="2"/>
      <charset val="238"/>
    </font>
    <font>
      <sz val="11"/>
      <color indexed="17"/>
      <name val="Arial"/>
      <family val="2"/>
      <charset val="238"/>
    </font>
    <font>
      <b/>
      <sz val="11"/>
      <color indexed="63"/>
      <name val="Arial"/>
      <family val="2"/>
      <charset val="238"/>
    </font>
    <font>
      <b/>
      <sz val="15"/>
      <color indexed="56"/>
      <name val="Arial"/>
      <family val="2"/>
      <charset val="238"/>
    </font>
    <font>
      <b/>
      <sz val="13"/>
      <color indexed="56"/>
      <name val="Arial"/>
      <family val="2"/>
      <charset val="238"/>
    </font>
    <font>
      <b/>
      <sz val="11"/>
      <color indexed="56"/>
      <name val="Arial"/>
      <family val="2"/>
      <charset val="238"/>
    </font>
    <font>
      <b/>
      <sz val="18"/>
      <color indexed="56"/>
      <name val="Cambria"/>
      <family val="2"/>
      <charset val="238"/>
    </font>
    <font>
      <sz val="11"/>
      <color indexed="60"/>
      <name val="Arial"/>
      <family val="2"/>
      <charset val="238"/>
    </font>
    <font>
      <i/>
      <sz val="11"/>
      <color indexed="23"/>
      <name val="Arial"/>
      <family val="2"/>
      <charset val="238"/>
    </font>
    <font>
      <sz val="11"/>
      <color indexed="52"/>
      <name val="Arial"/>
      <family val="2"/>
      <charset val="238"/>
    </font>
    <font>
      <b/>
      <sz val="11"/>
      <color indexed="9"/>
      <name val="Arial"/>
      <family val="2"/>
      <charset val="238"/>
    </font>
    <font>
      <b/>
      <sz val="11"/>
      <color indexed="52"/>
      <name val="Arial"/>
      <family val="2"/>
      <charset val="238"/>
    </font>
    <font>
      <sz val="11"/>
      <color indexed="20"/>
      <name val="Arial"/>
      <family val="2"/>
      <charset val="238"/>
    </font>
    <font>
      <sz val="11"/>
      <color indexed="62"/>
      <name val="Arial"/>
      <family val="2"/>
      <charset val="238"/>
    </font>
    <font>
      <b/>
      <sz val="11"/>
      <color indexed="8"/>
      <name val="Arial"/>
      <family val="2"/>
      <charset val="238"/>
    </font>
    <font>
      <sz val="8"/>
      <color indexed="8"/>
      <name val="Tahoma"/>
      <family val="2"/>
      <charset val="238"/>
    </font>
    <font>
      <sz val="11"/>
      <color rgb="FFFF0000"/>
      <name val="Calibri"/>
      <family val="2"/>
      <charset val="238"/>
      <scheme val="minor"/>
    </font>
    <font>
      <b/>
      <sz val="12"/>
      <color rgb="FFFF0000"/>
      <name val="Arial CE"/>
      <family val="2"/>
      <charset val="238"/>
    </font>
    <font>
      <b/>
      <sz val="10"/>
      <color rgb="FFFF0000"/>
      <name val="Arial"/>
      <family val="2"/>
      <charset val="238"/>
    </font>
    <font>
      <sz val="10"/>
      <color rgb="FFFF0000"/>
      <name val="Arial"/>
      <family val="2"/>
      <charset val="238"/>
    </font>
    <font>
      <sz val="12"/>
      <color rgb="FFFF0000"/>
      <name val="Arial"/>
      <family val="2"/>
      <charset val="238"/>
    </font>
    <font>
      <sz val="11"/>
      <color rgb="FFFF0000"/>
      <name val="Arial CE"/>
      <charset val="238"/>
    </font>
    <font>
      <sz val="9"/>
      <color rgb="FFFF0000"/>
      <name val="Arial"/>
      <family val="2"/>
      <charset val="238"/>
    </font>
    <font>
      <sz val="10"/>
      <color rgb="FFFF0000"/>
      <name val="Helvetica 45 Light"/>
      <family val="2"/>
    </font>
    <font>
      <sz val="9"/>
      <color rgb="FFFF0000"/>
      <name val="Helvetica 45 Light"/>
      <family val="2"/>
    </font>
    <font>
      <sz val="10"/>
      <color rgb="FFFF0000"/>
      <name val="Calibri"/>
      <family val="2"/>
      <charset val="238"/>
      <scheme val="minor"/>
    </font>
    <font>
      <b/>
      <sz val="11"/>
      <color rgb="FFFF0000"/>
      <name val="Arial"/>
      <family val="2"/>
      <charset val="238"/>
    </font>
    <font>
      <b/>
      <sz val="10"/>
      <color rgb="FFFF0000"/>
      <name val="Arial CE"/>
      <charset val="238"/>
    </font>
    <font>
      <sz val="10"/>
      <color rgb="FFFF0000"/>
      <name val="Arial CE"/>
      <charset val="238"/>
    </font>
    <font>
      <sz val="11"/>
      <color rgb="FFFF0000"/>
      <name val="Arial"/>
      <family val="2"/>
      <charset val="238"/>
    </font>
    <font>
      <b/>
      <sz val="12"/>
      <color rgb="FFFF0000"/>
      <name val="Arial"/>
      <family val="2"/>
      <charset val="238"/>
    </font>
    <font>
      <u/>
      <sz val="10"/>
      <color indexed="12"/>
      <name val="MS Sans Serif"/>
      <family val="2"/>
      <charset val="238"/>
    </font>
    <font>
      <sz val="10"/>
      <name val="MS Sans Serif"/>
      <family val="2"/>
      <charset val="238"/>
    </font>
    <font>
      <sz val="10"/>
      <color rgb="FFFF0000"/>
      <name val="Arial CE"/>
    </font>
    <font>
      <sz val="9"/>
      <color rgb="FFFF0000"/>
      <name val="Calibri"/>
      <family val="2"/>
      <charset val="238"/>
      <scheme val="minor"/>
    </font>
    <font>
      <b/>
      <sz val="9"/>
      <color rgb="FFFF0000"/>
      <name val="Arial"/>
      <family val="2"/>
      <charset val="238"/>
    </font>
    <font>
      <b/>
      <sz val="10"/>
      <color rgb="FFFF0000"/>
      <name val="Arial CE"/>
      <family val="2"/>
      <charset val="238"/>
    </font>
    <font>
      <sz val="10"/>
      <name val="Helvetica 45 Light"/>
      <family val="2"/>
    </font>
    <font>
      <vertAlign val="superscript"/>
      <sz val="10"/>
      <name val="Arial CE"/>
      <family val="2"/>
      <charset val="238"/>
    </font>
    <font>
      <vertAlign val="superscript"/>
      <sz val="10"/>
      <name val="Arial CE"/>
      <charset val="238"/>
    </font>
    <font>
      <b/>
      <sz val="9"/>
      <name val="Arial"/>
      <family val="2"/>
      <charset val="238"/>
    </font>
    <font>
      <sz val="12"/>
      <name val="Arial CE"/>
      <family val="2"/>
      <charset val="238"/>
    </font>
    <font>
      <b/>
      <sz val="10"/>
      <name val="Arial CE"/>
      <charset val="238"/>
    </font>
    <font>
      <b/>
      <u/>
      <sz val="10"/>
      <name val="Arial"/>
      <family val="2"/>
      <charset val="238"/>
    </font>
    <font>
      <u/>
      <sz val="10"/>
      <name val="Arial"/>
      <family val="2"/>
      <charset val="238"/>
    </font>
    <font>
      <vertAlign val="superscript"/>
      <sz val="10"/>
      <name val="Arial"/>
      <family val="2"/>
      <charset val="238"/>
    </font>
    <font>
      <b/>
      <sz val="11"/>
      <name val="Arial CE"/>
      <family val="2"/>
      <charset val="238"/>
    </font>
    <font>
      <b/>
      <sz val="10"/>
      <name val="Arial CE"/>
      <family val="2"/>
      <charset val="238"/>
    </font>
    <font>
      <sz val="10"/>
      <name val="Calibri"/>
      <family val="2"/>
      <charset val="238"/>
      <scheme val="minor"/>
    </font>
    <font>
      <sz val="9"/>
      <name val="Arial"/>
      <family val="2"/>
      <charset val="238"/>
    </font>
    <font>
      <b/>
      <sz val="14"/>
      <name val="Arial CE"/>
      <family val="2"/>
      <charset val="238"/>
    </font>
    <font>
      <sz val="14"/>
      <name val="Arial CE"/>
      <family val="2"/>
      <charset val="238"/>
    </font>
    <font>
      <sz val="10"/>
      <color theme="1"/>
      <name val="Arial CE"/>
      <family val="2"/>
      <charset val="238"/>
    </font>
    <font>
      <b/>
      <sz val="10"/>
      <color theme="1"/>
      <name val="Arial CE"/>
      <family val="2"/>
      <charset val="238"/>
    </font>
    <font>
      <sz val="10"/>
      <color theme="1"/>
      <name val="Arial"/>
      <family val="2"/>
      <charset val="238"/>
    </font>
    <font>
      <b/>
      <sz val="10"/>
      <color theme="1"/>
      <name val="Arial"/>
      <family val="2"/>
      <charset val="238"/>
    </font>
    <font>
      <b/>
      <sz val="10"/>
      <color theme="1"/>
      <name val="Arial CE"/>
      <charset val="238"/>
    </font>
    <font>
      <sz val="9"/>
      <color theme="1"/>
      <name val="Helvetica 45 Light"/>
      <family val="2"/>
    </font>
    <font>
      <sz val="9"/>
      <color rgb="FF00B050"/>
      <name val="Arial"/>
      <family val="2"/>
      <charset val="238"/>
    </font>
    <font>
      <sz val="10"/>
      <color indexed="8"/>
      <name val="Arial"/>
      <family val="2"/>
      <charset val="238"/>
    </font>
    <font>
      <sz val="24"/>
      <color rgb="FFFF0000"/>
      <name val="Arial"/>
      <family val="2"/>
      <charset val="238"/>
    </font>
    <font>
      <sz val="10"/>
      <name val="Helv"/>
      <charset val="204"/>
    </font>
    <font>
      <sz val="7"/>
      <name val="Arial Narrow"/>
      <family val="2"/>
      <charset val="238"/>
    </font>
    <font>
      <sz val="11"/>
      <color indexed="9"/>
      <name val="Calibri"/>
      <family val="2"/>
      <charset val="238"/>
    </font>
    <font>
      <sz val="10"/>
      <color indexed="22"/>
      <name val="Arial"/>
      <family val="2"/>
      <charset val="238"/>
    </font>
    <font>
      <sz val="11"/>
      <color indexed="17"/>
      <name val="Calibri"/>
      <family val="2"/>
      <charset val="238"/>
    </font>
    <font>
      <u/>
      <sz val="11"/>
      <color indexed="12"/>
      <name val="Calibri"/>
      <family val="2"/>
      <charset val="238"/>
    </font>
    <font>
      <u/>
      <sz val="10"/>
      <color theme="10"/>
      <name val="Arial CE"/>
      <charset val="238"/>
    </font>
    <font>
      <b/>
      <sz val="11"/>
      <color indexed="63"/>
      <name val="Calibri"/>
      <family val="2"/>
      <charset val="238"/>
    </font>
    <font>
      <b/>
      <sz val="15"/>
      <color indexed="56"/>
      <name val="Calibri"/>
      <family val="2"/>
      <charset val="238"/>
    </font>
    <font>
      <b/>
      <sz val="15"/>
      <color indexed="62"/>
      <name val="Calibri"/>
      <family val="2"/>
      <charset val="238"/>
    </font>
    <font>
      <b/>
      <sz val="13"/>
      <color indexed="56"/>
      <name val="Calibri"/>
      <family val="2"/>
      <charset val="238"/>
    </font>
    <font>
      <b/>
      <sz val="13"/>
      <color indexed="62"/>
      <name val="Calibri"/>
      <family val="2"/>
      <charset val="238"/>
    </font>
    <font>
      <b/>
      <sz val="11"/>
      <color indexed="56"/>
      <name val="Calibri"/>
      <family val="2"/>
      <charset val="238"/>
    </font>
    <font>
      <b/>
      <sz val="11"/>
      <color indexed="62"/>
      <name val="Calibri"/>
      <family val="2"/>
      <charset val="238"/>
    </font>
    <font>
      <b/>
      <sz val="18"/>
      <color indexed="62"/>
      <name val="Cambria"/>
      <family val="2"/>
      <charset val="238"/>
    </font>
    <font>
      <sz val="11"/>
      <name val="Calibri"/>
      <family val="2"/>
      <charset val="238"/>
    </font>
    <font>
      <sz val="10"/>
      <name val="Times New Roman CE"/>
      <charset val="238"/>
    </font>
    <font>
      <sz val="12"/>
      <name val="Times New Roman"/>
      <family val="1"/>
      <charset val="238"/>
    </font>
    <font>
      <sz val="10"/>
      <name val="Times New Roman"/>
      <family val="1"/>
      <charset val="238"/>
    </font>
    <font>
      <sz val="10"/>
      <name val="Century Gothic"/>
      <family val="2"/>
      <charset val="238"/>
    </font>
    <font>
      <sz val="11"/>
      <color indexed="60"/>
      <name val="Calibri"/>
      <family val="2"/>
      <charset val="238"/>
    </font>
    <font>
      <sz val="11"/>
      <color indexed="19"/>
      <name val="Calibri"/>
      <family val="2"/>
      <charset val="238"/>
    </font>
    <font>
      <sz val="11"/>
      <color indexed="52"/>
      <name val="Calibri"/>
      <family val="2"/>
      <charset val="238"/>
    </font>
    <font>
      <sz val="11"/>
      <color indexed="10"/>
      <name val="Calibri"/>
      <family val="2"/>
      <charset val="238"/>
    </font>
    <font>
      <b/>
      <sz val="11"/>
      <color indexed="9"/>
      <name val="Calibri"/>
      <family val="2"/>
      <charset val="238"/>
    </font>
    <font>
      <b/>
      <sz val="11"/>
      <color indexed="52"/>
      <name val="Calibri"/>
      <family val="2"/>
      <charset val="238"/>
    </font>
    <font>
      <b/>
      <sz val="11"/>
      <color indexed="10"/>
      <name val="Calibri"/>
      <family val="2"/>
      <charset val="238"/>
    </font>
    <font>
      <sz val="11"/>
      <color indexed="20"/>
      <name val="Calibri"/>
      <family val="2"/>
      <charset val="238"/>
    </font>
    <font>
      <sz val="10"/>
      <name val="MS Sans"/>
    </font>
    <font>
      <sz val="11"/>
      <color indexed="62"/>
      <name val="Calibri"/>
      <family val="2"/>
      <charset val="238"/>
    </font>
    <font>
      <b/>
      <sz val="11"/>
      <color indexed="8"/>
      <name val="Calibri"/>
      <family val="2"/>
      <charset val="238"/>
    </font>
    <font>
      <sz val="10"/>
      <name val="Helv"/>
    </font>
    <font>
      <sz val="8"/>
      <color rgb="FFFF0000"/>
      <name val="Arial"/>
      <family val="2"/>
      <charset val="238"/>
    </font>
    <font>
      <sz val="11"/>
      <name val="Times New Roman"/>
      <family val="1"/>
      <charset val="238"/>
    </font>
    <font>
      <sz val="10"/>
      <name val="Arial CE"/>
      <family val="2"/>
      <charset val="1"/>
    </font>
    <font>
      <b/>
      <sz val="12"/>
      <name val="Calibri"/>
      <family val="2"/>
      <charset val="238"/>
      <scheme val="minor"/>
    </font>
    <font>
      <sz val="12"/>
      <name val="Calibri"/>
      <family val="2"/>
      <charset val="238"/>
      <scheme val="minor"/>
    </font>
    <font>
      <sz val="12"/>
      <color rgb="FFFF0000"/>
      <name val="Calibri"/>
      <family val="2"/>
      <charset val="238"/>
      <scheme val="minor"/>
    </font>
    <font>
      <sz val="10"/>
      <color rgb="FF00B050"/>
      <name val="Calibri"/>
      <family val="2"/>
      <charset val="238"/>
      <scheme val="minor"/>
    </font>
    <font>
      <sz val="9"/>
      <name val="Calibri"/>
      <family val="2"/>
      <charset val="238"/>
      <scheme val="minor"/>
    </font>
    <font>
      <sz val="10"/>
      <color indexed="18"/>
      <name val="Calibri"/>
      <family val="2"/>
      <charset val="238"/>
      <scheme val="minor"/>
    </font>
    <font>
      <b/>
      <sz val="10"/>
      <color rgb="FFFF0000"/>
      <name val="Helvetica 45 Light"/>
      <family val="2"/>
    </font>
    <font>
      <sz val="10"/>
      <name val="Symbol"/>
      <family val="1"/>
      <charset val="2"/>
    </font>
    <font>
      <sz val="11"/>
      <color theme="0"/>
      <name val="Calibri"/>
      <family val="2"/>
      <charset val="238"/>
      <scheme val="minor"/>
    </font>
    <font>
      <sz val="10"/>
      <color indexed="9"/>
      <name val="Arial"/>
      <family val="2"/>
      <charset val="238"/>
    </font>
    <font>
      <sz val="11"/>
      <color indexed="22"/>
      <name val="Calibri"/>
      <family val="2"/>
      <charset val="238"/>
    </font>
    <font>
      <sz val="10"/>
      <color indexed="20"/>
      <name val="Arial"/>
      <family val="2"/>
      <charset val="238"/>
    </font>
    <font>
      <b/>
      <sz val="10"/>
      <color indexed="52"/>
      <name val="Arial"/>
      <family val="2"/>
      <charset val="238"/>
    </font>
    <font>
      <b/>
      <sz val="10"/>
      <color indexed="9"/>
      <name val="Arial"/>
      <family val="2"/>
      <charset val="238"/>
    </font>
    <font>
      <b/>
      <sz val="11"/>
      <color indexed="22"/>
      <name val="Calibri"/>
      <family val="2"/>
      <charset val="238"/>
    </font>
    <font>
      <sz val="11"/>
      <name val="Garamond"/>
      <family val="1"/>
      <charset val="238"/>
    </font>
    <font>
      <sz val="9"/>
      <name val="Courier New CE"/>
      <charset val="238"/>
    </font>
    <font>
      <sz val="12"/>
      <color indexed="10"/>
      <name val="Times New Roman"/>
      <family val="1"/>
      <charset val="238"/>
    </font>
    <font>
      <sz val="10"/>
      <color theme="1"/>
      <name val="Calibri"/>
      <family val="2"/>
      <charset val="238"/>
    </font>
    <font>
      <sz val="10"/>
      <color indexed="17"/>
      <name val="Arial"/>
      <family val="2"/>
      <charset val="238"/>
    </font>
    <font>
      <i/>
      <sz val="8"/>
      <name val="Switzerland"/>
      <charset val="238"/>
    </font>
    <font>
      <sz val="9"/>
      <name val="Courier New CE"/>
      <family val="3"/>
      <charset val="238"/>
    </font>
    <font>
      <i/>
      <sz val="10"/>
      <color indexed="23"/>
      <name val="Arial"/>
      <family val="2"/>
      <charset val="238"/>
    </font>
    <font>
      <i/>
      <sz val="11"/>
      <color indexed="23"/>
      <name val="Calibri"/>
      <family val="2"/>
      <charset val="238"/>
    </font>
    <font>
      <u/>
      <sz val="10"/>
      <color indexed="12"/>
      <name val="Arial CE"/>
      <charset val="238"/>
    </font>
    <font>
      <u/>
      <sz val="10"/>
      <color indexed="12"/>
      <name val="Trebuchet MS"/>
      <family val="2"/>
    </font>
    <font>
      <sz val="10"/>
      <color indexed="62"/>
      <name val="Arial"/>
      <family val="2"/>
      <charset val="238"/>
    </font>
    <font>
      <b/>
      <sz val="10"/>
      <color indexed="63"/>
      <name val="Arial"/>
      <family val="2"/>
      <charset val="238"/>
    </font>
    <font>
      <sz val="10"/>
      <name val="Times New Roman CE"/>
      <family val="1"/>
      <charset val="238"/>
    </font>
    <font>
      <sz val="12"/>
      <name val="Times New Roman CE"/>
      <family val="1"/>
      <charset val="238"/>
    </font>
    <font>
      <sz val="9"/>
      <name val="Courier New"/>
      <family val="3"/>
      <charset val="238"/>
    </font>
    <font>
      <sz val="10"/>
      <color indexed="52"/>
      <name val="Arial"/>
      <family val="2"/>
      <charset val="238"/>
    </font>
    <font>
      <b/>
      <sz val="10"/>
      <name val="Courier New CE"/>
      <family val="3"/>
      <charset val="238"/>
    </font>
    <font>
      <sz val="11"/>
      <color theme="1"/>
      <name val="Arial"/>
      <family val="2"/>
      <charset val="238"/>
    </font>
    <font>
      <sz val="11"/>
      <color theme="1"/>
      <name val="Calibri"/>
      <family val="2"/>
      <scheme val="minor"/>
    </font>
    <font>
      <sz val="10"/>
      <color indexed="8"/>
      <name val="MS Sans Serif"/>
      <family val="2"/>
      <charset val="238"/>
    </font>
    <font>
      <sz val="10"/>
      <name val="Arial"/>
      <family val="2"/>
    </font>
    <font>
      <sz val="10"/>
      <color indexed="9"/>
      <name val=".CourSL"/>
      <charset val="238"/>
    </font>
    <font>
      <sz val="10"/>
      <name val="SL Dutch"/>
      <charset val="238"/>
    </font>
    <font>
      <sz val="10"/>
      <color indexed="60"/>
      <name val="Arial"/>
      <family val="2"/>
      <charset val="238"/>
    </font>
    <font>
      <sz val="10"/>
      <color indexed="8"/>
      <name val="MS Sans Serif"/>
      <family val="2"/>
    </font>
    <font>
      <sz val="10"/>
      <color indexed="10"/>
      <name val="Arial"/>
      <family val="2"/>
      <charset val="238"/>
    </font>
    <font>
      <sz val="5"/>
      <name val="Courier New CE"/>
      <family val="3"/>
      <charset val="238"/>
    </font>
    <font>
      <b/>
      <sz val="10"/>
      <color indexed="8"/>
      <name val="Arial"/>
      <family val="2"/>
      <charset val="238"/>
    </font>
    <font>
      <sz val="11"/>
      <name val="Times New Roman CE"/>
      <charset val="238"/>
    </font>
    <font>
      <sz val="11"/>
      <name val="Arial Narrow CE"/>
      <charset val="238"/>
    </font>
    <font>
      <sz val="11"/>
      <color indexed="8"/>
      <name val="Calibri"/>
      <family val="2"/>
    </font>
    <font>
      <sz val="8"/>
      <color rgb="FFFF0000"/>
      <name val="Arial CE"/>
      <family val="2"/>
      <charset val="238"/>
    </font>
    <font>
      <b/>
      <sz val="9"/>
      <color rgb="FFFF0000"/>
      <name val="Arial CE"/>
      <charset val="238"/>
    </font>
    <font>
      <sz val="8"/>
      <color rgb="FFFF0000"/>
      <name val="Arial CE"/>
    </font>
    <font>
      <sz val="8"/>
      <color theme="1"/>
      <name val="Arial CE"/>
      <family val="2"/>
      <charset val="238"/>
    </font>
    <font>
      <sz val="8"/>
      <color theme="1"/>
      <name val="Arial"/>
      <family val="2"/>
      <charset val="238"/>
    </font>
    <font>
      <b/>
      <sz val="9"/>
      <color theme="1"/>
      <name val="Arial"/>
      <family val="2"/>
      <charset val="238"/>
    </font>
    <font>
      <b/>
      <sz val="9"/>
      <color theme="1"/>
      <name val="Arial CE"/>
      <charset val="238"/>
    </font>
    <font>
      <b/>
      <sz val="9"/>
      <color theme="1"/>
      <name val="Arial CE"/>
      <family val="2"/>
      <charset val="238"/>
    </font>
    <font>
      <sz val="8"/>
      <color theme="1"/>
      <name val="Arial CE"/>
    </font>
    <font>
      <sz val="10"/>
      <color theme="1"/>
      <name val="Arial CE"/>
    </font>
    <font>
      <b/>
      <sz val="11"/>
      <color theme="1"/>
      <name val="Arial CE"/>
      <charset val="238"/>
    </font>
    <font>
      <sz val="11"/>
      <color theme="1"/>
      <name val="Arial CE"/>
      <charset val="238"/>
    </font>
    <font>
      <sz val="10"/>
      <color theme="1"/>
      <name val="Arial CE"/>
      <charset val="238"/>
    </font>
    <font>
      <sz val="10"/>
      <color theme="1"/>
      <name val="Calibri"/>
      <family val="2"/>
      <charset val="238"/>
      <scheme val="minor"/>
    </font>
    <font>
      <b/>
      <sz val="11"/>
      <color theme="1"/>
      <name val="Arial CE"/>
      <family val="2"/>
      <charset val="238"/>
    </font>
    <font>
      <sz val="10"/>
      <color theme="1"/>
      <name val="Helvetica 45 Light"/>
      <family val="2"/>
    </font>
    <font>
      <sz val="11"/>
      <color theme="1"/>
      <name val="Arial CE"/>
      <family val="2"/>
      <charset val="238"/>
    </font>
    <font>
      <b/>
      <u/>
      <sz val="10"/>
      <color theme="1"/>
      <name val="Arial"/>
      <family val="2"/>
      <charset val="238"/>
    </font>
    <font>
      <u/>
      <sz val="10"/>
      <color theme="1"/>
      <name val="Arial"/>
      <family val="2"/>
      <charset val="238"/>
    </font>
    <font>
      <vertAlign val="superscript"/>
      <sz val="10"/>
      <color theme="1"/>
      <name val="Arial"/>
      <family val="2"/>
      <charset val="238"/>
    </font>
    <font>
      <b/>
      <sz val="12"/>
      <color theme="1"/>
      <name val="Arial CE"/>
      <family val="2"/>
      <charset val="238"/>
    </font>
    <font>
      <sz val="12"/>
      <color theme="1"/>
      <name val="Arial CE"/>
      <family val="2"/>
      <charset val="238"/>
    </font>
    <font>
      <sz val="24"/>
      <color rgb="FFFF0000"/>
      <name val="Helvetica 45 Light"/>
      <family val="2"/>
    </font>
    <font>
      <vertAlign val="subscript"/>
      <sz val="10"/>
      <name val="Arial"/>
      <family val="2"/>
      <charset val="238"/>
    </font>
    <font>
      <sz val="9"/>
      <name val="Helvetica 45 Light"/>
      <family val="2"/>
    </font>
    <font>
      <sz val="11"/>
      <name val="Arial CE"/>
      <charset val="238"/>
    </font>
    <font>
      <i/>
      <sz val="10"/>
      <name val="Arial"/>
      <family val="2"/>
      <charset val="238"/>
    </font>
    <font>
      <sz val="8"/>
      <name val="Times New Roman"/>
      <family val="1"/>
      <charset val="238"/>
    </font>
    <font>
      <sz val="9"/>
      <name val="Times New Roman"/>
      <family val="1"/>
      <charset val="238"/>
    </font>
    <font>
      <b/>
      <sz val="11"/>
      <name val="Times New Roman"/>
      <family val="1"/>
      <charset val="238"/>
    </font>
    <font>
      <sz val="18"/>
      <name val="Times New Roman"/>
      <family val="1"/>
      <charset val="238"/>
    </font>
    <font>
      <b/>
      <u/>
      <sz val="11"/>
      <name val="Times New Roman"/>
      <family val="1"/>
      <charset val="238"/>
    </font>
    <font>
      <sz val="11"/>
      <name val="Calibri"/>
      <family val="2"/>
      <charset val="238"/>
      <scheme val="minor"/>
    </font>
    <font>
      <b/>
      <sz val="12"/>
      <name val="Times New Roman"/>
      <family val="1"/>
      <charset val="238"/>
    </font>
    <font>
      <b/>
      <sz val="9"/>
      <name val="Times New Roman"/>
      <family val="1"/>
      <charset val="238"/>
    </font>
    <font>
      <b/>
      <sz val="10"/>
      <name val="Times New Roman"/>
      <family val="1"/>
      <charset val="238"/>
    </font>
    <font>
      <sz val="9"/>
      <color rgb="FFFF0000"/>
      <name val="Times New Roman"/>
      <family val="1"/>
      <charset val="238"/>
    </font>
    <font>
      <b/>
      <sz val="8"/>
      <name val="Times New Roman"/>
      <family val="1"/>
      <charset val="238"/>
    </font>
    <font>
      <i/>
      <sz val="10"/>
      <name val="Arial CE"/>
      <charset val="238"/>
    </font>
    <font>
      <sz val="11"/>
      <name val="Symbol"/>
      <family val="1"/>
      <charset val="2"/>
    </font>
    <font>
      <u/>
      <sz val="11"/>
      <name val="Arial"/>
      <family val="2"/>
      <charset val="238"/>
    </font>
    <font>
      <i/>
      <sz val="9"/>
      <name val="Arial CE"/>
      <charset val="238"/>
    </font>
    <font>
      <sz val="11"/>
      <color indexed="8"/>
      <name val="Arial CE"/>
      <charset val="238"/>
    </font>
    <font>
      <i/>
      <sz val="11"/>
      <name val="Arial CE"/>
      <charset val="238"/>
    </font>
    <font>
      <sz val="11"/>
      <color indexed="8"/>
      <name val="Arial CE"/>
    </font>
    <font>
      <vertAlign val="superscript"/>
      <sz val="11"/>
      <name val="Arial"/>
      <family val="2"/>
      <charset val="238"/>
    </font>
    <font>
      <b/>
      <i/>
      <sz val="11"/>
      <name val="Arial"/>
      <family val="2"/>
    </font>
    <font>
      <i/>
      <sz val="11"/>
      <color indexed="8"/>
      <name val="Arial CE"/>
      <charset val="238"/>
    </font>
    <font>
      <i/>
      <sz val="9"/>
      <name val="Arial"/>
      <family val="2"/>
      <charset val="238"/>
    </font>
    <font>
      <b/>
      <i/>
      <sz val="11"/>
      <name val="Arial CE"/>
      <charset val="238"/>
    </font>
    <font>
      <sz val="9"/>
      <name val="Arial CE"/>
      <family val="2"/>
      <charset val="238"/>
    </font>
  </fonts>
  <fills count="65">
    <fill>
      <patternFill patternType="none"/>
    </fill>
    <fill>
      <patternFill patternType="gray125"/>
    </fill>
    <fill>
      <patternFill patternType="solid">
        <fgColor theme="9" tint="0.59999389629810485"/>
        <bgColor indexed="65"/>
      </patternFill>
    </fill>
    <fill>
      <patternFill patternType="solid">
        <fgColor rgb="FF85FF8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18"/>
        <bgColor indexed="32"/>
      </patternFill>
    </fill>
    <fill>
      <patternFill patternType="solid">
        <fgColor indexed="9"/>
        <bgColor indexed="27"/>
      </patternFill>
    </fill>
    <fill>
      <patternFill patternType="solid">
        <fgColor indexed="22"/>
        <bgColor indexed="31"/>
      </patternFill>
    </fill>
    <fill>
      <patternFill patternType="solid">
        <fgColor indexed="43"/>
        <bgColor indexed="26"/>
      </patternFill>
    </fill>
    <fill>
      <patternFill patternType="solid">
        <fgColor indexed="26"/>
        <bgColor indexed="9"/>
      </patternFill>
    </fill>
    <fill>
      <patternFill patternType="solid">
        <fgColor indexed="62"/>
        <bgColor indexed="56"/>
      </patternFill>
    </fill>
    <fill>
      <patternFill patternType="solid">
        <f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53"/>
        <bgColor indexed="52"/>
      </patternFill>
    </fill>
    <fill>
      <patternFill patternType="solid">
        <fgColor indexed="55"/>
        <bgColor indexed="23"/>
      </patternFill>
    </fill>
    <fill>
      <patternFill patternType="solid">
        <fgColor indexed="54"/>
        <bgColor indexed="23"/>
      </patternFill>
    </fill>
    <fill>
      <patternFill patternType="solid">
        <fgColor indexed="9"/>
        <bgColor indexed="26"/>
      </patternFill>
    </fill>
    <fill>
      <patternFill patternType="solid">
        <fgColor indexed="51"/>
        <bgColor indexed="64"/>
      </patternFill>
    </fill>
    <fill>
      <patternFill patternType="solid">
        <fgColor indexed="44"/>
        <bgColor indexed="64"/>
      </patternFill>
    </fill>
    <fill>
      <patternFill patternType="solid">
        <fgColor rgb="FFFFFF99"/>
        <bgColor indexed="64"/>
      </patternFill>
    </fill>
    <fill>
      <patternFill patternType="solid">
        <fgColor indexed="42"/>
        <bgColor indexed="64"/>
      </patternFill>
    </fill>
    <fill>
      <patternFill patternType="solid">
        <fgColor rgb="FFCCFFCC"/>
        <bgColor indexed="64"/>
      </patternFill>
    </fill>
    <fill>
      <patternFill patternType="solid">
        <fgColor indexed="22"/>
        <bgColor indexed="64"/>
      </patternFill>
    </fill>
  </fills>
  <borders count="66">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hair">
        <color indexed="18"/>
      </bottom>
      <diagonal/>
    </border>
    <border>
      <left style="hair">
        <color indexed="18"/>
      </left>
      <right/>
      <top/>
      <bottom style="hair">
        <color indexed="18"/>
      </bottom>
      <diagonal/>
    </border>
    <border>
      <left/>
      <right style="hair">
        <color indexed="18"/>
      </right>
      <top/>
      <bottom style="hair">
        <color indexed="18"/>
      </bottom>
      <diagonal/>
    </border>
    <border>
      <left style="hair">
        <color indexed="18"/>
      </left>
      <right/>
      <top/>
      <bottom/>
      <diagonal/>
    </border>
    <border>
      <left/>
      <right style="hair">
        <color indexed="18"/>
      </right>
      <top/>
      <bottom/>
      <diagonal/>
    </border>
    <border>
      <left/>
      <right/>
      <top style="hair">
        <color indexed="18"/>
      </top>
      <bottom/>
      <diagonal/>
    </border>
    <border>
      <left style="hair">
        <color indexed="18"/>
      </left>
      <right/>
      <top style="hair">
        <color indexed="18"/>
      </top>
      <bottom/>
      <diagonal/>
    </border>
    <border>
      <left/>
      <right style="hair">
        <color indexed="18"/>
      </right>
      <top style="hair">
        <color indexed="18"/>
      </top>
      <bottom/>
      <diagonal/>
    </border>
    <border>
      <left style="hair">
        <color indexed="18"/>
      </left>
      <right style="hair">
        <color indexed="18"/>
      </right>
      <top style="hair">
        <color indexed="18"/>
      </top>
      <bottom style="hair">
        <color indexed="18"/>
      </bottom>
      <diagonal/>
    </border>
    <border>
      <left style="hair">
        <color indexed="8"/>
      </left>
      <right style="hair">
        <color indexed="8"/>
      </right>
      <top style="hair">
        <color indexed="8"/>
      </top>
      <bottom style="hair">
        <color indexed="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style="thin">
        <color indexed="64"/>
      </left>
      <right/>
      <top style="thin">
        <color indexed="64"/>
      </top>
      <bottom style="thin">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s>
  <cellStyleXfs count="2151">
    <xf numFmtId="0" fontId="0" fillId="0" borderId="0"/>
    <xf numFmtId="0" fontId="34" fillId="0" borderId="0"/>
    <xf numFmtId="0" fontId="24" fillId="0" borderId="0"/>
    <xf numFmtId="0" fontId="12" fillId="0" borderId="0"/>
    <xf numFmtId="0" fontId="12" fillId="0" borderId="0"/>
    <xf numFmtId="0" fontId="24" fillId="0" borderId="0"/>
    <xf numFmtId="0" fontId="40" fillId="0" borderId="0"/>
    <xf numFmtId="0" fontId="11" fillId="0" borderId="0"/>
    <xf numFmtId="0" fontId="10" fillId="0" borderId="0"/>
    <xf numFmtId="0" fontId="10" fillId="0" borderId="0"/>
    <xf numFmtId="0" fontId="9" fillId="0" borderId="0"/>
    <xf numFmtId="165" fontId="9" fillId="0" borderId="0" applyFont="0" applyFill="0" applyBorder="0" applyAlignment="0" applyProtection="0"/>
    <xf numFmtId="166" fontId="24" fillId="0" borderId="0" applyFont="0" applyFill="0" applyBorder="0" applyAlignment="0" applyProtection="0"/>
    <xf numFmtId="0" fontId="24" fillId="0" borderId="0"/>
    <xf numFmtId="0" fontId="9" fillId="0" borderId="0"/>
    <xf numFmtId="0" fontId="24" fillId="0" borderId="0"/>
    <xf numFmtId="0" fontId="24" fillId="0" borderId="0"/>
    <xf numFmtId="0" fontId="40" fillId="0" borderId="0"/>
    <xf numFmtId="0" fontId="9" fillId="0" borderId="0"/>
    <xf numFmtId="0" fontId="41" fillId="3" borderId="0" applyAlignment="0">
      <alignment horizontal="justify" vertical="top" wrapText="1"/>
    </xf>
    <xf numFmtId="0" fontId="9" fillId="2" borderId="0" applyNumberFormat="0" applyBorder="0" applyAlignment="0" applyProtection="0"/>
    <xf numFmtId="0" fontId="12" fillId="0" borderId="0"/>
    <xf numFmtId="0" fontId="9" fillId="0" borderId="0"/>
    <xf numFmtId="0" fontId="9" fillId="0" borderId="0"/>
    <xf numFmtId="0" fontId="9" fillId="0" borderId="0"/>
    <xf numFmtId="165" fontId="9" fillId="0" borderId="0" applyFont="0" applyFill="0" applyBorder="0" applyAlignment="0" applyProtection="0"/>
    <xf numFmtId="165" fontId="12" fillId="0" borderId="0" applyFont="0" applyFill="0" applyBorder="0" applyAlignment="0" applyProtection="0"/>
    <xf numFmtId="0" fontId="42" fillId="0" borderId="0"/>
    <xf numFmtId="0" fontId="43" fillId="0" borderId="0"/>
    <xf numFmtId="0" fontId="41" fillId="3" borderId="0" applyAlignment="0">
      <alignment horizontal="justify" vertical="top" wrapText="1"/>
    </xf>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7" borderId="0" applyNumberFormat="0" applyBorder="0" applyAlignment="0" applyProtection="0"/>
    <xf numFmtId="0" fontId="45" fillId="10" borderId="0" applyNumberFormat="0" applyBorder="0" applyAlignment="0" applyProtection="0"/>
    <xf numFmtId="0" fontId="46" fillId="13"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43" fontId="42" fillId="0" borderId="0" applyFont="0" applyFill="0" applyBorder="0" applyAlignment="0" applyProtection="0"/>
    <xf numFmtId="0" fontId="47" fillId="6" borderId="0" applyNumberFormat="0" applyBorder="0" applyAlignment="0" applyProtection="0"/>
    <xf numFmtId="0" fontId="48" fillId="17" borderId="11" applyNumberFormat="0" applyAlignment="0" applyProtection="0"/>
    <xf numFmtId="0" fontId="49" fillId="0" borderId="12" applyNumberFormat="0" applyFill="0" applyAlignment="0" applyProtection="0"/>
    <xf numFmtId="0" fontId="50" fillId="0" borderId="13" applyNumberFormat="0" applyFill="0" applyAlignment="0" applyProtection="0"/>
    <xf numFmtId="0" fontId="51" fillId="0" borderId="14"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12" fillId="0" borderId="0"/>
    <xf numFmtId="0" fontId="53" fillId="18" borderId="0" applyNumberFormat="0" applyBorder="0" applyAlignment="0" applyProtection="0"/>
    <xf numFmtId="9" fontId="24" fillId="0" borderId="0" applyFont="0" applyFill="0" applyBorder="0" applyAlignment="0" applyProtection="0"/>
    <xf numFmtId="0" fontId="24" fillId="19" borderId="15" applyNumberFormat="0" applyFont="0" applyAlignment="0" applyProtection="0"/>
    <xf numFmtId="0" fontId="44" fillId="0" borderId="0" applyNumberFormat="0" applyFill="0" applyBorder="0" applyAlignment="0" applyProtection="0"/>
    <xf numFmtId="0" fontId="54" fillId="0" borderId="0" applyNumberFormat="0" applyFill="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23" borderId="0" applyNumberFormat="0" applyBorder="0" applyAlignment="0" applyProtection="0"/>
    <xf numFmtId="0" fontId="55" fillId="0" borderId="16" applyNumberFormat="0" applyFill="0" applyAlignment="0" applyProtection="0"/>
    <xf numFmtId="0" fontId="56" fillId="24" borderId="17" applyNumberFormat="0" applyAlignment="0" applyProtection="0"/>
    <xf numFmtId="0" fontId="57" fillId="17" borderId="18" applyNumberFormat="0" applyAlignment="0" applyProtection="0"/>
    <xf numFmtId="0" fontId="58" fillId="5" borderId="0" applyNumberFormat="0" applyBorder="0" applyAlignment="0" applyProtection="0"/>
    <xf numFmtId="0" fontId="59" fillId="9" borderId="18" applyNumberFormat="0" applyAlignment="0" applyProtection="0"/>
    <xf numFmtId="0" fontId="60" fillId="0" borderId="19" applyNumberFormat="0" applyFill="0" applyAlignment="0" applyProtection="0"/>
    <xf numFmtId="0" fontId="23" fillId="0" borderId="0">
      <alignment horizontal="left" vertical="top" wrapText="1" readingOrder="1"/>
    </xf>
    <xf numFmtId="0" fontId="24" fillId="0" borderId="0"/>
    <xf numFmtId="0" fontId="22" fillId="0" borderId="0"/>
    <xf numFmtId="0" fontId="61" fillId="25" borderId="0">
      <alignment horizontal="right" vertical="top"/>
    </xf>
    <xf numFmtId="0" fontId="61" fillId="25" borderId="0">
      <alignment horizontal="left" vertical="top"/>
    </xf>
    <xf numFmtId="0" fontId="8" fillId="0" borderId="0"/>
    <xf numFmtId="0" fontId="8" fillId="0" borderId="0"/>
    <xf numFmtId="0" fontId="7" fillId="0" borderId="0"/>
    <xf numFmtId="0" fontId="7" fillId="0" borderId="0"/>
    <xf numFmtId="0" fontId="12" fillId="0" borderId="0"/>
    <xf numFmtId="165" fontId="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2" borderId="0" applyNumberFormat="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42" fillId="0" borderId="0"/>
    <xf numFmtId="0" fontId="24" fillId="0" borderId="0"/>
    <xf numFmtId="0" fontId="5" fillId="0" borderId="0"/>
    <xf numFmtId="0" fontId="40" fillId="0" borderId="0"/>
    <xf numFmtId="0" fontId="77" fillId="0" borderId="0" applyNumberFormat="0" applyFill="0" applyBorder="0" applyAlignment="0" applyProtection="0"/>
    <xf numFmtId="0" fontId="78" fillId="0" borderId="0"/>
    <xf numFmtId="0" fontId="4" fillId="0" borderId="0"/>
    <xf numFmtId="0" fontId="4" fillId="0" borderId="0"/>
    <xf numFmtId="0" fontId="4" fillId="0" borderId="0"/>
    <xf numFmtId="0" fontId="107" fillId="0" borderId="0"/>
    <xf numFmtId="0" fontId="107" fillId="0" borderId="0"/>
    <xf numFmtId="0" fontId="108" fillId="0" borderId="0" applyNumberFormat="0">
      <alignment horizontal="left" vertical="center"/>
    </xf>
    <xf numFmtId="0" fontId="42" fillId="4" borderId="0" applyNumberFormat="0" applyBorder="0" applyAlignment="0" applyProtection="0"/>
    <xf numFmtId="0" fontId="42" fillId="30"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10" borderId="0" applyNumberFormat="0" applyBorder="0" applyAlignment="0" applyProtection="0"/>
    <xf numFmtId="0" fontId="42" fillId="30"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31"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31" borderId="0" applyNumberFormat="0" applyBorder="0" applyAlignment="0" applyProtection="0"/>
    <xf numFmtId="0" fontId="42" fillId="5"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32" borderId="0" applyNumberFormat="0" applyBorder="0" applyAlignment="0" applyProtection="0"/>
    <xf numFmtId="0" fontId="42" fillId="6"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32"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9" borderId="0" applyNumberFormat="0" applyBorder="0" applyAlignment="0" applyProtection="0"/>
    <xf numFmtId="0" fontId="42" fillId="7" borderId="0" applyNumberFormat="0" applyBorder="0" applyAlignment="0" applyProtection="0"/>
    <xf numFmtId="0" fontId="42" fillId="33" borderId="0" applyNumberFormat="0" applyBorder="0" applyAlignment="0" applyProtection="0"/>
    <xf numFmtId="0" fontId="42" fillId="7"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33" borderId="0" applyNumberFormat="0" applyBorder="0" applyAlignment="0" applyProtection="0"/>
    <xf numFmtId="0" fontId="42" fillId="7" borderId="0" applyNumberFormat="0" applyBorder="0" applyAlignment="0" applyProtection="0"/>
    <xf numFmtId="0" fontId="42" fillId="7" borderId="0" applyNumberFormat="0" applyBorder="0" applyAlignment="0" applyProtection="0"/>
    <xf numFmtId="0" fontId="42" fillId="9" borderId="0" applyNumberFormat="0" applyBorder="0" applyAlignment="0" applyProtection="0"/>
    <xf numFmtId="0" fontId="42" fillId="8"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9" borderId="0" applyNumberFormat="0" applyBorder="0" applyAlignment="0" applyProtection="0"/>
    <xf numFmtId="0" fontId="42" fillId="35" borderId="0" applyNumberFormat="0" applyBorder="0" applyAlignment="0" applyProtection="0"/>
    <xf numFmtId="0" fontId="42" fillId="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35"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9" borderId="0" applyNumberFormat="0" applyBorder="0" applyAlignment="0" applyProtection="0"/>
    <xf numFmtId="0" fontId="42" fillId="10" borderId="0" applyNumberFormat="0" applyBorder="0" applyAlignment="0" applyProtection="0"/>
    <xf numFmtId="0" fontId="42" fillId="36"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36" borderId="0" applyNumberFormat="0" applyBorder="0" applyAlignment="0" applyProtection="0"/>
    <xf numFmtId="0" fontId="42" fillId="10"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12" borderId="0" applyNumberFormat="0" applyBorder="0" applyAlignment="0" applyProtection="0"/>
    <xf numFmtId="0" fontId="42" fillId="38" borderId="0" applyNumberFormat="0" applyBorder="0" applyAlignment="0" applyProtection="0"/>
    <xf numFmtId="0" fontId="42" fillId="12"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38"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8" borderId="0" applyNumberFormat="0" applyBorder="0" applyAlignment="0" applyProtection="0"/>
    <xf numFmtId="0" fontId="42" fillId="7" borderId="0" applyNumberFormat="0" applyBorder="0" applyAlignment="0" applyProtection="0"/>
    <xf numFmtId="0" fontId="42" fillId="33" borderId="0" applyNumberFormat="0" applyBorder="0" applyAlignment="0" applyProtection="0"/>
    <xf numFmtId="0" fontId="42" fillId="7" borderId="0" applyNumberFormat="0" applyBorder="0" applyAlignment="0" applyProtection="0"/>
    <xf numFmtId="0" fontId="42" fillId="5" borderId="0" applyNumberFormat="0" applyBorder="0" applyAlignment="0" applyProtection="0"/>
    <xf numFmtId="0" fontId="42" fillId="5" borderId="0" applyNumberFormat="0" applyBorder="0" applyAlignment="0" applyProtection="0"/>
    <xf numFmtId="0" fontId="42" fillId="33" borderId="0" applyNumberFormat="0" applyBorder="0" applyAlignment="0" applyProtection="0"/>
    <xf numFmtId="0" fontId="42" fillId="7" borderId="0" applyNumberFormat="0" applyBorder="0" applyAlignment="0" applyProtection="0"/>
    <xf numFmtId="0" fontId="42" fillId="7" borderId="0" applyNumberFormat="0" applyBorder="0" applyAlignment="0" applyProtection="0"/>
    <xf numFmtId="0" fontId="42" fillId="5" borderId="0" applyNumberFormat="0" applyBorder="0" applyAlignment="0" applyProtection="0"/>
    <xf numFmtId="0" fontId="42" fillId="10" borderId="0" applyNumberFormat="0" applyBorder="0" applyAlignment="0" applyProtection="0"/>
    <xf numFmtId="0" fontId="42" fillId="36"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36" borderId="0" applyNumberFormat="0" applyBorder="0" applyAlignment="0" applyProtection="0"/>
    <xf numFmtId="0" fontId="42" fillId="10"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19" borderId="0" applyNumberFormat="0" applyBorder="0" applyAlignment="0" applyProtection="0"/>
    <xf numFmtId="0" fontId="109" fillId="13" borderId="0" applyNumberFormat="0" applyBorder="0" applyAlignment="0" applyProtection="0"/>
    <xf numFmtId="0" fontId="109" fillId="41" borderId="0" applyNumberFormat="0" applyBorder="0" applyAlignment="0" applyProtection="0"/>
    <xf numFmtId="0" fontId="109" fillId="13" borderId="0" applyNumberFormat="0" applyBorder="0" applyAlignment="0" applyProtection="0"/>
    <xf numFmtId="0" fontId="109" fillId="8" borderId="0" applyNumberFormat="0" applyBorder="0" applyAlignment="0" applyProtection="0"/>
    <xf numFmtId="0" fontId="109" fillId="8" borderId="0" applyNumberFormat="0" applyBorder="0" applyAlignment="0" applyProtection="0"/>
    <xf numFmtId="0" fontId="109" fillId="41" borderId="0" applyNumberFormat="0" applyBorder="0" applyAlignment="0" applyProtection="0"/>
    <xf numFmtId="0" fontId="109" fillId="13" borderId="0" applyNumberFormat="0" applyBorder="0" applyAlignment="0" applyProtection="0"/>
    <xf numFmtId="0" fontId="109" fillId="13" borderId="0" applyNumberFormat="0" applyBorder="0" applyAlignment="0" applyProtection="0"/>
    <xf numFmtId="0" fontId="109" fillId="8" borderId="0" applyNumberFormat="0" applyBorder="0" applyAlignment="0" applyProtection="0"/>
    <xf numFmtId="0" fontId="109" fillId="11" borderId="0" applyNumberFormat="0" applyBorder="0" applyAlignment="0" applyProtection="0"/>
    <xf numFmtId="0" fontId="109" fillId="37" borderId="0" applyNumberFormat="0" applyBorder="0" applyAlignment="0" applyProtection="0"/>
    <xf numFmtId="0" fontId="109" fillId="11" borderId="0" applyNumberFormat="0" applyBorder="0" applyAlignment="0" applyProtection="0"/>
    <xf numFmtId="0" fontId="109" fillId="23" borderId="0" applyNumberFormat="0" applyBorder="0" applyAlignment="0" applyProtection="0"/>
    <xf numFmtId="0" fontId="109" fillId="23" borderId="0" applyNumberFormat="0" applyBorder="0" applyAlignment="0" applyProtection="0"/>
    <xf numFmtId="0" fontId="109" fillId="37" borderId="0" applyNumberFormat="0" applyBorder="0" applyAlignment="0" applyProtection="0"/>
    <xf numFmtId="0" fontId="109" fillId="11" borderId="0" applyNumberFormat="0" applyBorder="0" applyAlignment="0" applyProtection="0"/>
    <xf numFmtId="0" fontId="109" fillId="11" borderId="0" applyNumberFormat="0" applyBorder="0" applyAlignment="0" applyProtection="0"/>
    <xf numFmtId="0" fontId="109" fillId="23" borderId="0" applyNumberFormat="0" applyBorder="0" applyAlignment="0" applyProtection="0"/>
    <xf numFmtId="0" fontId="109" fillId="12" borderId="0" applyNumberFormat="0" applyBorder="0" applyAlignment="0" applyProtection="0"/>
    <xf numFmtId="0" fontId="109" fillId="38" borderId="0" applyNumberFormat="0" applyBorder="0" applyAlignment="0" applyProtection="0"/>
    <xf numFmtId="0" fontId="109" fillId="12" borderId="0" applyNumberFormat="0" applyBorder="0" applyAlignment="0" applyProtection="0"/>
    <xf numFmtId="0" fontId="109" fillId="40" borderId="0" applyNumberFormat="0" applyBorder="0" applyAlignment="0" applyProtection="0"/>
    <xf numFmtId="0" fontId="109" fillId="40" borderId="0" applyNumberFormat="0" applyBorder="0" applyAlignment="0" applyProtection="0"/>
    <xf numFmtId="0" fontId="109" fillId="38" borderId="0" applyNumberFormat="0" applyBorder="0" applyAlignment="0" applyProtection="0"/>
    <xf numFmtId="0" fontId="109" fillId="12" borderId="0" applyNumberFormat="0" applyBorder="0" applyAlignment="0" applyProtection="0"/>
    <xf numFmtId="0" fontId="109" fillId="12" borderId="0" applyNumberFormat="0" applyBorder="0" applyAlignment="0" applyProtection="0"/>
    <xf numFmtId="0" fontId="109" fillId="40" borderId="0" applyNumberFormat="0" applyBorder="0" applyAlignment="0" applyProtection="0"/>
    <xf numFmtId="0" fontId="109" fillId="14" borderId="0" applyNumberFormat="0" applyBorder="0" applyAlignment="0" applyProtection="0"/>
    <xf numFmtId="0" fontId="109" fillId="42" borderId="0" applyNumberFormat="0" applyBorder="0" applyAlignment="0" applyProtection="0"/>
    <xf numFmtId="0" fontId="109" fillId="14" borderId="0" applyNumberFormat="0" applyBorder="0" applyAlignment="0" applyProtection="0"/>
    <xf numFmtId="0" fontId="109" fillId="5" borderId="0" applyNumberFormat="0" applyBorder="0" applyAlignment="0" applyProtection="0"/>
    <xf numFmtId="0" fontId="109" fillId="5" borderId="0" applyNumberFormat="0" applyBorder="0" applyAlignment="0" applyProtection="0"/>
    <xf numFmtId="0" fontId="109" fillId="42" borderId="0" applyNumberFormat="0" applyBorder="0" applyAlignment="0" applyProtection="0"/>
    <xf numFmtId="0" fontId="109" fillId="14" borderId="0" applyNumberFormat="0" applyBorder="0" applyAlignment="0" applyProtection="0"/>
    <xf numFmtId="0" fontId="109" fillId="14" borderId="0" applyNumberFormat="0" applyBorder="0" applyAlignment="0" applyProtection="0"/>
    <xf numFmtId="0" fontId="109" fillId="5" borderId="0" applyNumberFormat="0" applyBorder="0" applyAlignment="0" applyProtection="0"/>
    <xf numFmtId="0" fontId="109" fillId="15" borderId="0" applyNumberFormat="0" applyBorder="0" applyAlignment="0" applyProtection="0"/>
    <xf numFmtId="0" fontId="109" fillId="43" borderId="0" applyNumberFormat="0" applyBorder="0" applyAlignment="0" applyProtection="0"/>
    <xf numFmtId="0" fontId="109" fillId="15" borderId="0" applyNumberFormat="0" applyBorder="0" applyAlignment="0" applyProtection="0"/>
    <xf numFmtId="0" fontId="109" fillId="8" borderId="0" applyNumberFormat="0" applyBorder="0" applyAlignment="0" applyProtection="0"/>
    <xf numFmtId="0" fontId="109" fillId="8" borderId="0" applyNumberFormat="0" applyBorder="0" applyAlignment="0" applyProtection="0"/>
    <xf numFmtId="0" fontId="109" fillId="43" borderId="0" applyNumberFormat="0" applyBorder="0" applyAlignment="0" applyProtection="0"/>
    <xf numFmtId="0" fontId="109" fillId="15" borderId="0" applyNumberFormat="0" applyBorder="0" applyAlignment="0" applyProtection="0"/>
    <xf numFmtId="0" fontId="109" fillId="15" borderId="0" applyNumberFormat="0" applyBorder="0" applyAlignment="0" applyProtection="0"/>
    <xf numFmtId="0" fontId="109" fillId="8" borderId="0" applyNumberFormat="0" applyBorder="0" applyAlignment="0" applyProtection="0"/>
    <xf numFmtId="0" fontId="109" fillId="16" borderId="0" applyNumberFormat="0" applyBorder="0" applyAlignment="0" applyProtection="0"/>
    <xf numFmtId="0" fontId="109" fillId="44" borderId="0" applyNumberFormat="0" applyBorder="0" applyAlignment="0" applyProtection="0"/>
    <xf numFmtId="0" fontId="109" fillId="16" borderId="0" applyNumberFormat="0" applyBorder="0" applyAlignment="0" applyProtection="0"/>
    <xf numFmtId="0" fontId="109" fillId="11" borderId="0" applyNumberFormat="0" applyBorder="0" applyAlignment="0" applyProtection="0"/>
    <xf numFmtId="0" fontId="109" fillId="11" borderId="0" applyNumberFormat="0" applyBorder="0" applyAlignment="0" applyProtection="0"/>
    <xf numFmtId="0" fontId="109" fillId="44" borderId="0" applyNumberFormat="0" applyBorder="0" applyAlignment="0" applyProtection="0"/>
    <xf numFmtId="0" fontId="109" fillId="16" borderId="0" applyNumberFormat="0" applyBorder="0" applyAlignment="0" applyProtection="0"/>
    <xf numFmtId="0" fontId="109" fillId="16" borderId="0" applyNumberFormat="0" applyBorder="0" applyAlignment="0" applyProtection="0"/>
    <xf numFmtId="0" fontId="109" fillId="11" borderId="0" applyNumberFormat="0" applyBorder="0" applyAlignment="0" applyProtection="0"/>
    <xf numFmtId="0" fontId="110" fillId="45" borderId="0" applyBorder="0" applyProtection="0">
      <alignment vertical="center"/>
    </xf>
    <xf numFmtId="0" fontId="110" fillId="45" borderId="0" applyBorder="0" applyProtection="0">
      <alignment vertical="center"/>
    </xf>
    <xf numFmtId="0" fontId="24" fillId="46" borderId="0" applyBorder="0" applyProtection="0">
      <alignment horizontal="right" vertical="center" wrapText="1"/>
    </xf>
    <xf numFmtId="0" fontId="24" fillId="46" borderId="0" applyBorder="0" applyProtection="0">
      <alignment horizontal="right" vertical="center" wrapText="1"/>
    </xf>
    <xf numFmtId="0" fontId="24" fillId="46" borderId="0" applyBorder="0" applyProtection="0">
      <alignment horizontal="right" vertical="center" wrapText="1"/>
    </xf>
    <xf numFmtId="0" fontId="24" fillId="46" borderId="0" applyBorder="0" applyProtection="0">
      <alignment horizontal="right" vertical="center" wrapText="1"/>
    </xf>
    <xf numFmtId="0" fontId="24" fillId="46" borderId="33" applyProtection="0">
      <alignment horizontal="right" vertical="center" wrapText="1"/>
    </xf>
    <xf numFmtId="0" fontId="24" fillId="46" borderId="33" applyProtection="0">
      <alignment horizontal="right" vertical="center" wrapText="1"/>
    </xf>
    <xf numFmtId="0" fontId="24" fillId="46" borderId="33" applyProtection="0">
      <alignment horizontal="right" vertical="center" wrapText="1"/>
    </xf>
    <xf numFmtId="0" fontId="24" fillId="46" borderId="33" applyProtection="0">
      <alignment horizontal="right" vertical="center" wrapText="1"/>
    </xf>
    <xf numFmtId="0" fontId="24" fillId="46" borderId="34" applyProtection="0">
      <alignment horizontal="right" vertical="center" wrapText="1"/>
    </xf>
    <xf numFmtId="0" fontId="24" fillId="46" borderId="34" applyProtection="0">
      <alignment horizontal="right" vertical="center" wrapText="1"/>
    </xf>
    <xf numFmtId="0" fontId="24" fillId="46" borderId="34" applyProtection="0">
      <alignment horizontal="right" vertical="center" wrapText="1"/>
    </xf>
    <xf numFmtId="0" fontId="24" fillId="46" borderId="34" applyProtection="0">
      <alignment horizontal="right" vertical="center" wrapText="1"/>
    </xf>
    <xf numFmtId="0" fontId="24" fillId="46" borderId="35" applyProtection="0">
      <alignment horizontal="right" vertical="center" wrapText="1"/>
    </xf>
    <xf numFmtId="0" fontId="24" fillId="46" borderId="35" applyProtection="0">
      <alignment horizontal="right" vertical="center" wrapText="1"/>
    </xf>
    <xf numFmtId="0" fontId="24" fillId="46" borderId="35" applyProtection="0">
      <alignment horizontal="right" vertical="center" wrapText="1"/>
    </xf>
    <xf numFmtId="0" fontId="24" fillId="46" borderId="35" applyProtection="0">
      <alignment horizontal="right" vertical="center" wrapText="1"/>
    </xf>
    <xf numFmtId="0" fontId="24" fillId="46" borderId="36" applyProtection="0">
      <alignment horizontal="right" vertical="center" wrapText="1"/>
    </xf>
    <xf numFmtId="0" fontId="24" fillId="46" borderId="36" applyProtection="0">
      <alignment horizontal="right" vertical="center" wrapText="1"/>
    </xf>
    <xf numFmtId="0" fontId="24" fillId="46" borderId="36" applyProtection="0">
      <alignment horizontal="right" vertical="center" wrapText="1"/>
    </xf>
    <xf numFmtId="0" fontId="24" fillId="46" borderId="36" applyProtection="0">
      <alignment horizontal="right" vertical="center" wrapText="1"/>
    </xf>
    <xf numFmtId="0" fontId="24" fillId="46" borderId="37" applyProtection="0">
      <alignment horizontal="right" vertical="center" wrapText="1"/>
    </xf>
    <xf numFmtId="0" fontId="24" fillId="46" borderId="37" applyProtection="0">
      <alignment horizontal="right" vertical="center" wrapText="1"/>
    </xf>
    <xf numFmtId="0" fontId="24" fillId="46" borderId="37" applyProtection="0">
      <alignment horizontal="right" vertical="center" wrapText="1"/>
    </xf>
    <xf numFmtId="0" fontId="24" fillId="46" borderId="37" applyProtection="0">
      <alignment horizontal="right" vertical="center" wrapText="1"/>
    </xf>
    <xf numFmtId="0" fontId="24" fillId="46" borderId="38" applyProtection="0">
      <alignment horizontal="right" vertical="center" wrapText="1"/>
    </xf>
    <xf numFmtId="0" fontId="24" fillId="46" borderId="38" applyProtection="0">
      <alignment horizontal="right" vertical="center" wrapText="1"/>
    </xf>
    <xf numFmtId="0" fontId="24" fillId="46" borderId="38" applyProtection="0">
      <alignment horizontal="right" vertical="center" wrapText="1"/>
    </xf>
    <xf numFmtId="0" fontId="24" fillId="46" borderId="38" applyProtection="0">
      <alignment horizontal="right" vertical="center" wrapText="1"/>
    </xf>
    <xf numFmtId="0" fontId="24" fillId="46" borderId="39" applyProtection="0">
      <alignment horizontal="right" vertical="center" wrapText="1"/>
    </xf>
    <xf numFmtId="0" fontId="24" fillId="46" borderId="39" applyProtection="0">
      <alignment horizontal="right" vertical="center" wrapText="1"/>
    </xf>
    <xf numFmtId="0" fontId="24" fillId="46" borderId="39" applyProtection="0">
      <alignment horizontal="right" vertical="center" wrapText="1"/>
    </xf>
    <xf numFmtId="0" fontId="24" fillId="46" borderId="39" applyProtection="0">
      <alignment horizontal="right" vertical="center" wrapText="1"/>
    </xf>
    <xf numFmtId="0" fontId="24" fillId="46" borderId="40" applyProtection="0">
      <alignment horizontal="right" vertical="center" wrapText="1"/>
    </xf>
    <xf numFmtId="0" fontId="24" fillId="46" borderId="40" applyProtection="0">
      <alignment horizontal="right" vertical="center" wrapText="1"/>
    </xf>
    <xf numFmtId="0" fontId="24" fillId="46" borderId="40" applyProtection="0">
      <alignment horizontal="right" vertical="center" wrapText="1"/>
    </xf>
    <xf numFmtId="0" fontId="24" fillId="46" borderId="40" applyProtection="0">
      <alignment horizontal="right" vertical="center" wrapText="1"/>
    </xf>
    <xf numFmtId="2" fontId="24" fillId="46" borderId="0" applyProtection="0">
      <alignment horizontal="right" vertical="center" wrapText="1"/>
    </xf>
    <xf numFmtId="0" fontId="24" fillId="46" borderId="41" applyProtection="0">
      <alignment horizontal="center" wrapText="1"/>
    </xf>
    <xf numFmtId="0" fontId="24" fillId="46" borderId="41" applyProtection="0">
      <alignment horizontal="center" wrapText="1"/>
    </xf>
    <xf numFmtId="0" fontId="24" fillId="46" borderId="41" applyProtection="0">
      <alignment horizontal="center" wrapText="1"/>
    </xf>
    <xf numFmtId="0" fontId="24" fillId="46" borderId="41" applyProtection="0">
      <alignment horizontal="center" wrapText="1"/>
    </xf>
    <xf numFmtId="0" fontId="111" fillId="6" borderId="0" applyNumberFormat="0" applyBorder="0" applyAlignment="0" applyProtection="0"/>
    <xf numFmtId="0" fontId="111" fillId="32" borderId="0" applyNumberFormat="0" applyBorder="0" applyAlignment="0" applyProtection="0"/>
    <xf numFmtId="0" fontId="111" fillId="6" borderId="0" applyNumberFormat="0" applyBorder="0" applyAlignment="0" applyProtection="0"/>
    <xf numFmtId="0" fontId="111" fillId="8" borderId="0" applyNumberFormat="0" applyBorder="0" applyAlignment="0" applyProtection="0"/>
    <xf numFmtId="0" fontId="111" fillId="8" borderId="0" applyNumberFormat="0" applyBorder="0" applyAlignment="0" applyProtection="0"/>
    <xf numFmtId="0" fontId="111" fillId="32"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8" borderId="0" applyNumberFormat="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7" fontId="24" fillId="0" borderId="0" applyFont="0" applyFill="0" applyBorder="0" applyAlignment="0" applyProtection="0"/>
    <xf numFmtId="7"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0" fontId="112" fillId="0" borderId="0" applyNumberFormat="0" applyFill="0" applyBorder="0" applyAlignment="0" applyProtection="0">
      <alignment vertical="top"/>
      <protection locked="0"/>
    </xf>
    <xf numFmtId="0" fontId="113" fillId="0" borderId="0" applyNumberFormat="0" applyFill="0" applyBorder="0" applyAlignment="0" applyProtection="0"/>
    <xf numFmtId="169" fontId="24" fillId="0" borderId="42">
      <alignment vertical="center"/>
      <protection locked="0"/>
    </xf>
    <xf numFmtId="169" fontId="24" fillId="0" borderId="42">
      <alignment vertical="center"/>
      <protection locked="0"/>
    </xf>
    <xf numFmtId="0" fontId="114" fillId="17" borderId="11" applyNumberFormat="0" applyAlignment="0" applyProtection="0"/>
    <xf numFmtId="0" fontId="114" fillId="47" borderId="11" applyNumberFormat="0" applyAlignment="0" applyProtection="0"/>
    <xf numFmtId="0" fontId="114" fillId="17" borderId="11" applyNumberFormat="0" applyAlignment="0" applyProtection="0"/>
    <xf numFmtId="0" fontId="114" fillId="25" borderId="11" applyNumberFormat="0" applyAlignment="0" applyProtection="0"/>
    <xf numFmtId="0" fontId="114" fillId="25" borderId="11" applyNumberFormat="0" applyAlignment="0" applyProtection="0"/>
    <xf numFmtId="0" fontId="114" fillId="47" borderId="11" applyNumberFormat="0" applyAlignment="0" applyProtection="0"/>
    <xf numFmtId="0" fontId="114" fillId="17" borderId="11" applyNumberFormat="0" applyAlignment="0" applyProtection="0"/>
    <xf numFmtId="0" fontId="114" fillId="17" borderId="11" applyNumberFormat="0" applyAlignment="0" applyProtection="0"/>
    <xf numFmtId="0" fontId="114" fillId="25" borderId="11" applyNumberFormat="0" applyAlignment="0" applyProtection="0"/>
    <xf numFmtId="0" fontId="115" fillId="0" borderId="12" applyNumberFormat="0" applyFill="0" applyAlignment="0" applyProtection="0"/>
    <xf numFmtId="0" fontId="115" fillId="0" borderId="12" applyNumberFormat="0" applyFill="0" applyAlignment="0" applyProtection="0"/>
    <xf numFmtId="0" fontId="116" fillId="0" borderId="43" applyNumberFormat="0" applyFill="0" applyAlignment="0" applyProtection="0"/>
    <xf numFmtId="0" fontId="116" fillId="0" borderId="43" applyNumberFormat="0" applyFill="0" applyAlignment="0" applyProtection="0"/>
    <xf numFmtId="0" fontId="115" fillId="0" borderId="12" applyNumberFormat="0" applyFill="0" applyAlignment="0" applyProtection="0"/>
    <xf numFmtId="0" fontId="115" fillId="0" borderId="12" applyNumberFormat="0" applyFill="0" applyAlignment="0" applyProtection="0"/>
    <xf numFmtId="0" fontId="116" fillId="0" borderId="43" applyNumberFormat="0" applyFill="0" applyAlignment="0" applyProtection="0"/>
    <xf numFmtId="0" fontId="117" fillId="0" borderId="13" applyNumberFormat="0" applyFill="0" applyAlignment="0" applyProtection="0"/>
    <xf numFmtId="0" fontId="117" fillId="0" borderId="13"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7" fillId="0" borderId="13" applyNumberFormat="0" applyFill="0" applyAlignment="0" applyProtection="0"/>
    <xf numFmtId="0" fontId="117" fillId="0" borderId="13" applyNumberFormat="0" applyFill="0" applyAlignment="0" applyProtection="0"/>
    <xf numFmtId="0" fontId="118" fillId="0" borderId="44" applyNumberFormat="0" applyFill="0" applyAlignment="0" applyProtection="0"/>
    <xf numFmtId="0" fontId="119" fillId="0" borderId="14" applyNumberFormat="0" applyFill="0" applyAlignment="0" applyProtection="0"/>
    <xf numFmtId="0" fontId="119" fillId="0" borderId="14" applyNumberFormat="0" applyFill="0" applyAlignment="0" applyProtection="0"/>
    <xf numFmtId="0" fontId="120" fillId="0" borderId="45" applyNumberFormat="0" applyFill="0" applyAlignment="0" applyProtection="0"/>
    <xf numFmtId="0" fontId="120" fillId="0" borderId="45" applyNumberFormat="0" applyFill="0" applyAlignment="0" applyProtection="0"/>
    <xf numFmtId="0" fontId="119" fillId="0" borderId="14" applyNumberFormat="0" applyFill="0" applyAlignment="0" applyProtection="0"/>
    <xf numFmtId="0" fontId="119" fillId="0" borderId="14" applyNumberFormat="0" applyFill="0" applyAlignment="0" applyProtection="0"/>
    <xf numFmtId="0" fontId="120" fillId="0" borderId="45" applyNumberFormat="0" applyFill="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52" fillId="0" borderId="0" applyNumberFormat="0" applyFill="0" applyBorder="0" applyAlignment="0" applyProtection="0"/>
    <xf numFmtId="0" fontId="12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21" fillId="0" borderId="0" applyNumberFormat="0" applyFill="0" applyBorder="0" applyAlignment="0" applyProtection="0"/>
    <xf numFmtId="0" fontId="3" fillId="0" borderId="0"/>
    <xf numFmtId="0" fontId="122" fillId="0" borderId="0"/>
    <xf numFmtId="0" fontId="24" fillId="0" borderId="0"/>
    <xf numFmtId="0" fontId="24" fillId="0" borderId="0"/>
    <xf numFmtId="0" fontId="40" fillId="0" borderId="0"/>
    <xf numFmtId="0" fontId="24" fillId="0" borderId="0"/>
    <xf numFmtId="0" fontId="24" fillId="0" borderId="0"/>
    <xf numFmtId="0" fontId="24" fillId="0" borderId="0"/>
    <xf numFmtId="0" fontId="42" fillId="0" borderId="0"/>
    <xf numFmtId="0" fontId="3" fillId="0" borderId="0"/>
    <xf numFmtId="0" fontId="42" fillId="0" borderId="0"/>
    <xf numFmtId="0" fontId="123" fillId="0" borderId="0"/>
    <xf numFmtId="0" fontId="40" fillId="0" borderId="0"/>
    <xf numFmtId="0" fontId="124" fillId="0" borderId="0"/>
    <xf numFmtId="0" fontId="3" fillId="0" borderId="0"/>
    <xf numFmtId="0" fontId="124" fillId="0" borderId="0"/>
    <xf numFmtId="0" fontId="24" fillId="0" borderId="0"/>
    <xf numFmtId="0" fontId="24" fillId="0" borderId="0"/>
    <xf numFmtId="0" fontId="24" fillId="0" borderId="0"/>
    <xf numFmtId="0" fontId="24" fillId="0" borderId="0"/>
    <xf numFmtId="0" fontId="24" fillId="0" borderId="0"/>
    <xf numFmtId="0" fontId="42" fillId="0" borderId="0"/>
    <xf numFmtId="0" fontId="24" fillId="0" borderId="0"/>
    <xf numFmtId="0" fontId="24" fillId="0" borderId="0"/>
    <xf numFmtId="0" fontId="24" fillId="0" borderId="0"/>
    <xf numFmtId="0" fontId="78" fillId="0" borderId="0"/>
    <xf numFmtId="0" fontId="22" fillId="0" borderId="0"/>
    <xf numFmtId="0" fontId="124" fillId="0" borderId="0"/>
    <xf numFmtId="0" fontId="125" fillId="0" borderId="0"/>
    <xf numFmtId="0" fontId="24" fillId="0" borderId="0"/>
    <xf numFmtId="0" fontId="125" fillId="0" borderId="0"/>
    <xf numFmtId="0" fontId="24" fillId="0" borderId="0"/>
    <xf numFmtId="0" fontId="3" fillId="0" borderId="0"/>
    <xf numFmtId="0" fontId="125" fillId="0" borderId="0"/>
    <xf numFmtId="0" fontId="123" fillId="0" borderId="0"/>
    <xf numFmtId="0" fontId="24" fillId="0" borderId="0"/>
    <xf numFmtId="0" fontId="126" fillId="0" borderId="0"/>
    <xf numFmtId="0" fontId="124" fillId="0" borderId="0"/>
    <xf numFmtId="0" fontId="126" fillId="0" borderId="0"/>
    <xf numFmtId="0" fontId="12" fillId="0" borderId="0"/>
    <xf numFmtId="0" fontId="124" fillId="0" borderId="0"/>
    <xf numFmtId="0" fontId="24" fillId="0" borderId="0"/>
    <xf numFmtId="0" fontId="42" fillId="0" borderId="0"/>
    <xf numFmtId="0" fontId="24" fillId="0" borderId="0"/>
    <xf numFmtId="0" fontId="42" fillId="0" borderId="0"/>
    <xf numFmtId="0" fontId="24" fillId="0" borderId="0"/>
    <xf numFmtId="0" fontId="24" fillId="0" borderId="0"/>
    <xf numFmtId="0" fontId="124" fillId="0" borderId="0"/>
    <xf numFmtId="0" fontId="3" fillId="0" borderId="0"/>
    <xf numFmtId="0" fontId="126" fillId="0" borderId="0"/>
    <xf numFmtId="0" fontId="12" fillId="0" borderId="0"/>
    <xf numFmtId="0" fontId="40" fillId="0" borderId="0"/>
    <xf numFmtId="0" fontId="24" fillId="0" borderId="0"/>
    <xf numFmtId="0" fontId="24" fillId="0" borderId="0"/>
    <xf numFmtId="0" fontId="40" fillId="0" borderId="0"/>
    <xf numFmtId="0" fontId="20" fillId="0" borderId="0"/>
    <xf numFmtId="0" fontId="12" fillId="0" borderId="0"/>
    <xf numFmtId="0" fontId="42" fillId="0" borderId="0"/>
    <xf numFmtId="0" fontId="22" fillId="0" borderId="0"/>
    <xf numFmtId="0" fontId="24" fillId="0" borderId="0"/>
    <xf numFmtId="0" fontId="24" fillId="0" borderId="0"/>
    <xf numFmtId="0" fontId="127" fillId="18" borderId="0" applyNumberFormat="0" applyBorder="0" applyAlignment="0" applyProtection="0"/>
    <xf numFmtId="0" fontId="127" fillId="48" borderId="0" applyNumberFormat="0" applyBorder="0" applyAlignment="0" applyProtection="0"/>
    <xf numFmtId="0" fontId="127" fillId="18" borderId="0" applyNumberFormat="0" applyBorder="0" applyAlignment="0" applyProtection="0"/>
    <xf numFmtId="0" fontId="128" fillId="18" borderId="0" applyNumberFormat="0" applyBorder="0" applyAlignment="0" applyProtection="0"/>
    <xf numFmtId="0" fontId="128" fillId="18" borderId="0" applyNumberFormat="0" applyBorder="0" applyAlignment="0" applyProtection="0"/>
    <xf numFmtId="0" fontId="127" fillId="48" borderId="0" applyNumberFormat="0" applyBorder="0" applyAlignment="0" applyProtection="0"/>
    <xf numFmtId="0" fontId="127" fillId="18" borderId="0" applyNumberFormat="0" applyBorder="0" applyAlignment="0" applyProtection="0"/>
    <xf numFmtId="0" fontId="127" fillId="18" borderId="0" applyNumberFormat="0" applyBorder="0" applyAlignment="0" applyProtection="0"/>
    <xf numFmtId="0" fontId="128" fillId="18" borderId="0" applyNumberFormat="0" applyBorder="0" applyAlignment="0" applyProtection="0"/>
    <xf numFmtId="0" fontId="24" fillId="0" borderId="0"/>
    <xf numFmtId="0" fontId="24" fillId="0" borderId="0"/>
    <xf numFmtId="0" fontId="124" fillId="0" borderId="0"/>
    <xf numFmtId="0" fontId="125" fillId="0" borderId="0"/>
    <xf numFmtId="0" fontId="124" fillId="0" borderId="0"/>
    <xf numFmtId="0" fontId="24" fillId="0" borderId="0"/>
    <xf numFmtId="0" fontId="24" fillId="0" borderId="0"/>
    <xf numFmtId="0" fontId="123" fillId="0" borderId="0"/>
    <xf numFmtId="0" fontId="24" fillId="0" borderId="0"/>
    <xf numFmtId="0" fontId="24" fillId="0" borderId="0"/>
    <xf numFmtId="0" fontId="24" fillId="0" borderId="0"/>
    <xf numFmtId="0" fontId="3" fillId="0" borderId="0"/>
    <xf numFmtId="0" fontId="124" fillId="19" borderId="15" applyNumberFormat="0" applyFont="0" applyAlignment="0" applyProtection="0"/>
    <xf numFmtId="0" fontId="124" fillId="19" borderId="15" applyNumberFormat="0" applyFont="0" applyAlignment="0" applyProtection="0"/>
    <xf numFmtId="0" fontId="124" fillId="19" borderId="15" applyNumberFormat="0" applyFont="0" applyAlignment="0" applyProtection="0"/>
    <xf numFmtId="170" fontId="24" fillId="0" borderId="0"/>
    <xf numFmtId="170" fontId="24" fillId="0" borderId="0"/>
    <xf numFmtId="170" fontId="24" fillId="0" borderId="0"/>
    <xf numFmtId="170" fontId="24" fillId="0" borderId="0"/>
    <xf numFmtId="170" fontId="24" fillId="0" borderId="0"/>
    <xf numFmtId="170" fontId="24" fillId="0" borderId="0"/>
    <xf numFmtId="170" fontId="24" fillId="0" borderId="0"/>
    <xf numFmtId="0" fontId="24" fillId="19" borderId="15" applyNumberFormat="0" applyFont="0" applyAlignment="0" applyProtection="0"/>
    <xf numFmtId="0" fontId="126" fillId="49" borderId="15" applyNumberFormat="0" applyAlignment="0" applyProtection="0"/>
    <xf numFmtId="0" fontId="124" fillId="19" borderId="15" applyNumberFormat="0" applyFont="0" applyAlignment="0" applyProtection="0"/>
    <xf numFmtId="0" fontId="40" fillId="19" borderId="15" applyNumberFormat="0" applyFont="0" applyAlignment="0" applyProtection="0"/>
    <xf numFmtId="0" fontId="24" fillId="19" borderId="15" applyNumberFormat="0" applyFont="0" applyAlignment="0" applyProtection="0"/>
    <xf numFmtId="0" fontId="124" fillId="19" borderId="15" applyNumberFormat="0" applyFont="0" applyAlignment="0" applyProtection="0"/>
    <xf numFmtId="0" fontId="24" fillId="19" borderId="15" applyNumberFormat="0" applyFont="0" applyAlignment="0" applyProtection="0"/>
    <xf numFmtId="0" fontId="40" fillId="19" borderId="15" applyNumberFormat="0" applyFont="0" applyAlignment="0" applyProtection="0"/>
    <xf numFmtId="0" fontId="126" fillId="49" borderId="15" applyNumberFormat="0" applyAlignment="0" applyProtection="0"/>
    <xf numFmtId="0" fontId="125" fillId="19" borderId="15" applyNumberFormat="0" applyFont="0" applyAlignment="0" applyProtection="0"/>
    <xf numFmtId="0" fontId="24" fillId="19" borderId="15" applyNumberFormat="0" applyFont="0" applyAlignment="0" applyProtection="0"/>
    <xf numFmtId="0" fontId="40" fillId="19" borderId="15" applyNumberFormat="0" applyFont="0" applyAlignment="0" applyProtection="0"/>
    <xf numFmtId="0" fontId="124" fillId="19" borderId="15" applyNumberFormat="0" applyFont="0" applyAlignment="0" applyProtection="0"/>
    <xf numFmtId="0" fontId="24" fillId="19" borderId="15" applyNumberFormat="0" applyFont="0" applyAlignment="0" applyProtection="0"/>
    <xf numFmtId="0" fontId="24" fillId="19" borderId="15" applyNumberFormat="0" applyFont="0" applyAlignment="0" applyProtection="0"/>
    <xf numFmtId="0" fontId="124" fillId="19" borderId="15" applyNumberFormat="0" applyFont="0" applyAlignment="0" applyProtection="0"/>
    <xf numFmtId="0" fontId="124" fillId="19" borderId="15" applyNumberFormat="0" applyFont="0" applyAlignment="0" applyProtection="0"/>
    <xf numFmtId="0" fontId="109" fillId="20" borderId="0" applyNumberFormat="0" applyBorder="0" applyAlignment="0" applyProtection="0"/>
    <xf numFmtId="0" fontId="109" fillId="50" borderId="0" applyNumberFormat="0" applyBorder="0" applyAlignment="0" applyProtection="0"/>
    <xf numFmtId="0" fontId="109" fillId="20" borderId="0" applyNumberFormat="0" applyBorder="0" applyAlignment="0" applyProtection="0"/>
    <xf numFmtId="0" fontId="109" fillId="51" borderId="0" applyNumberFormat="0" applyBorder="0" applyAlignment="0" applyProtection="0"/>
    <xf numFmtId="0" fontId="109" fillId="51" borderId="0" applyNumberFormat="0" applyBorder="0" applyAlignment="0" applyProtection="0"/>
    <xf numFmtId="0" fontId="109" fillId="50" borderId="0" applyNumberFormat="0" applyBorder="0" applyAlignment="0" applyProtection="0"/>
    <xf numFmtId="0" fontId="109" fillId="20" borderId="0" applyNumberFormat="0" applyBorder="0" applyAlignment="0" applyProtection="0"/>
    <xf numFmtId="0" fontId="109" fillId="20" borderId="0" applyNumberFormat="0" applyBorder="0" applyAlignment="0" applyProtection="0"/>
    <xf numFmtId="0" fontId="109" fillId="51" borderId="0" applyNumberFormat="0" applyBorder="0" applyAlignment="0" applyProtection="0"/>
    <xf numFmtId="0" fontId="109" fillId="21" borderId="0" applyNumberFormat="0" applyBorder="0" applyAlignment="0" applyProtection="0"/>
    <xf numFmtId="0" fontId="109" fillId="52" borderId="0" applyNumberFormat="0" applyBorder="0" applyAlignment="0" applyProtection="0"/>
    <xf numFmtId="0" fontId="109" fillId="21" borderId="0" applyNumberFormat="0" applyBorder="0" applyAlignment="0" applyProtection="0"/>
    <xf numFmtId="0" fontId="109" fillId="23" borderId="0" applyNumberFormat="0" applyBorder="0" applyAlignment="0" applyProtection="0"/>
    <xf numFmtId="0" fontId="109" fillId="23" borderId="0" applyNumberFormat="0" applyBorder="0" applyAlignment="0" applyProtection="0"/>
    <xf numFmtId="0" fontId="109" fillId="52" borderId="0" applyNumberFormat="0" applyBorder="0" applyAlignment="0" applyProtection="0"/>
    <xf numFmtId="0" fontId="109" fillId="21" borderId="0" applyNumberFormat="0" applyBorder="0" applyAlignment="0" applyProtection="0"/>
    <xf numFmtId="0" fontId="109" fillId="21" borderId="0" applyNumberFormat="0" applyBorder="0" applyAlignment="0" applyProtection="0"/>
    <xf numFmtId="0" fontId="109" fillId="23" borderId="0" applyNumberFormat="0" applyBorder="0" applyAlignment="0" applyProtection="0"/>
    <xf numFmtId="0" fontId="109" fillId="22" borderId="0" applyNumberFormat="0" applyBorder="0" applyAlignment="0" applyProtection="0"/>
    <xf numFmtId="0" fontId="109" fillId="53" borderId="0" applyNumberFormat="0" applyBorder="0" applyAlignment="0" applyProtection="0"/>
    <xf numFmtId="0" fontId="109" fillId="22" borderId="0" applyNumberFormat="0" applyBorder="0" applyAlignment="0" applyProtection="0"/>
    <xf numFmtId="0" fontId="109" fillId="40" borderId="0" applyNumberFormat="0" applyBorder="0" applyAlignment="0" applyProtection="0"/>
    <xf numFmtId="0" fontId="109" fillId="40" borderId="0" applyNumberFormat="0" applyBorder="0" applyAlignment="0" applyProtection="0"/>
    <xf numFmtId="0" fontId="109" fillId="53" borderId="0" applyNumberFormat="0" applyBorder="0" applyAlignment="0" applyProtection="0"/>
    <xf numFmtId="0" fontId="109" fillId="22" borderId="0" applyNumberFormat="0" applyBorder="0" applyAlignment="0" applyProtection="0"/>
    <xf numFmtId="0" fontId="109" fillId="22" borderId="0" applyNumberFormat="0" applyBorder="0" applyAlignment="0" applyProtection="0"/>
    <xf numFmtId="0" fontId="109" fillId="40" borderId="0" applyNumberFormat="0" applyBorder="0" applyAlignment="0" applyProtection="0"/>
    <xf numFmtId="0" fontId="109" fillId="14" borderId="0" applyNumberFormat="0" applyBorder="0" applyAlignment="0" applyProtection="0"/>
    <xf numFmtId="0" fontId="109" fillId="42" borderId="0" applyNumberFormat="0" applyBorder="0" applyAlignment="0" applyProtection="0"/>
    <xf numFmtId="0" fontId="109" fillId="14" borderId="0" applyNumberFormat="0" applyBorder="0" applyAlignment="0" applyProtection="0"/>
    <xf numFmtId="0" fontId="109" fillId="54" borderId="0" applyNumberFormat="0" applyBorder="0" applyAlignment="0" applyProtection="0"/>
    <xf numFmtId="0" fontId="109" fillId="54" borderId="0" applyNumberFormat="0" applyBorder="0" applyAlignment="0" applyProtection="0"/>
    <xf numFmtId="0" fontId="109" fillId="42" borderId="0" applyNumberFormat="0" applyBorder="0" applyAlignment="0" applyProtection="0"/>
    <xf numFmtId="0" fontId="109" fillId="14" borderId="0" applyNumberFormat="0" applyBorder="0" applyAlignment="0" applyProtection="0"/>
    <xf numFmtId="0" fontId="109" fillId="14" borderId="0" applyNumberFormat="0" applyBorder="0" applyAlignment="0" applyProtection="0"/>
    <xf numFmtId="0" fontId="109" fillId="54" borderId="0" applyNumberFormat="0" applyBorder="0" applyAlignment="0" applyProtection="0"/>
    <xf numFmtId="0" fontId="109" fillId="15" borderId="0" applyNumberFormat="0" applyBorder="0" applyAlignment="0" applyProtection="0"/>
    <xf numFmtId="0" fontId="109" fillId="43" borderId="0" applyNumberFormat="0" applyBorder="0" applyAlignment="0" applyProtection="0"/>
    <xf numFmtId="0" fontId="109" fillId="43" borderId="0" applyNumberFormat="0" applyBorder="0" applyAlignment="0" applyProtection="0"/>
    <xf numFmtId="0" fontId="109" fillId="23" borderId="0" applyNumberFormat="0" applyBorder="0" applyAlignment="0" applyProtection="0"/>
    <xf numFmtId="0" fontId="109" fillId="55" borderId="0" applyNumberFormat="0" applyBorder="0" applyAlignment="0" applyProtection="0"/>
    <xf numFmtId="0" fontId="109" fillId="23" borderId="0" applyNumberFormat="0" applyBorder="0" applyAlignment="0" applyProtection="0"/>
    <xf numFmtId="0" fontId="109" fillId="21" borderId="0" applyNumberFormat="0" applyBorder="0" applyAlignment="0" applyProtection="0"/>
    <xf numFmtId="0" fontId="109" fillId="21" borderId="0" applyNumberFormat="0" applyBorder="0" applyAlignment="0" applyProtection="0"/>
    <xf numFmtId="0" fontId="109" fillId="55" borderId="0" applyNumberFormat="0" applyBorder="0" applyAlignment="0" applyProtection="0"/>
    <xf numFmtId="0" fontId="109" fillId="23" borderId="0" applyNumberFormat="0" applyBorder="0" applyAlignment="0" applyProtection="0"/>
    <xf numFmtId="0" fontId="109" fillId="23" borderId="0" applyNumberFormat="0" applyBorder="0" applyAlignment="0" applyProtection="0"/>
    <xf numFmtId="0" fontId="109" fillId="21" borderId="0" applyNumberFormat="0" applyBorder="0" applyAlignment="0" applyProtection="0"/>
    <xf numFmtId="0" fontId="129" fillId="0" borderId="16" applyNumberFormat="0" applyFill="0" applyAlignment="0" applyProtection="0"/>
    <xf numFmtId="0" fontId="129" fillId="0" borderId="16" applyNumberFormat="0" applyFill="0" applyAlignment="0" applyProtection="0"/>
    <xf numFmtId="0" fontId="130" fillId="0" borderId="46" applyNumberFormat="0" applyFill="0" applyAlignment="0" applyProtection="0"/>
    <xf numFmtId="0" fontId="130" fillId="0" borderId="46" applyNumberFormat="0" applyFill="0" applyAlignment="0" applyProtection="0"/>
    <xf numFmtId="0" fontId="129" fillId="0" borderId="16" applyNumberFormat="0" applyFill="0" applyAlignment="0" applyProtection="0"/>
    <xf numFmtId="0" fontId="129" fillId="0" borderId="16" applyNumberFormat="0" applyFill="0" applyAlignment="0" applyProtection="0"/>
    <xf numFmtId="0" fontId="130" fillId="0" borderId="46" applyNumberFormat="0" applyFill="0" applyAlignment="0" applyProtection="0"/>
    <xf numFmtId="0" fontId="131" fillId="24" borderId="17" applyNumberFormat="0" applyAlignment="0" applyProtection="0"/>
    <xf numFmtId="0" fontId="131" fillId="56" borderId="17" applyNumberFormat="0" applyAlignment="0" applyProtection="0"/>
    <xf numFmtId="0" fontId="131" fillId="56" borderId="17" applyNumberFormat="0" applyAlignment="0" applyProtection="0"/>
    <xf numFmtId="0" fontId="132" fillId="17" borderId="18" applyNumberFormat="0" applyAlignment="0" applyProtection="0"/>
    <xf numFmtId="0" fontId="132" fillId="47" borderId="18" applyNumberFormat="0" applyAlignment="0" applyProtection="0"/>
    <xf numFmtId="0" fontId="132" fillId="17" borderId="18" applyNumberFormat="0" applyAlignment="0" applyProtection="0"/>
    <xf numFmtId="0" fontId="133" fillId="25" borderId="18" applyNumberFormat="0" applyAlignment="0" applyProtection="0"/>
    <xf numFmtId="0" fontId="133" fillId="25" borderId="18" applyNumberFormat="0" applyAlignment="0" applyProtection="0"/>
    <xf numFmtId="0" fontId="132" fillId="47" borderId="18" applyNumberFormat="0" applyAlignment="0" applyProtection="0"/>
    <xf numFmtId="0" fontId="132" fillId="17" borderId="18" applyNumberFormat="0" applyAlignment="0" applyProtection="0"/>
    <xf numFmtId="0" fontId="132" fillId="17" borderId="18" applyNumberFormat="0" applyAlignment="0" applyProtection="0"/>
    <xf numFmtId="0" fontId="133" fillId="25" borderId="18" applyNumberFormat="0" applyAlignment="0" applyProtection="0"/>
    <xf numFmtId="0" fontId="134" fillId="5" borderId="0" applyNumberFormat="0" applyBorder="0" applyAlignment="0" applyProtection="0"/>
    <xf numFmtId="0" fontId="134" fillId="31" borderId="0" applyNumberFormat="0" applyBorder="0" applyAlignment="0" applyProtection="0"/>
    <xf numFmtId="0" fontId="134" fillId="5" borderId="0" applyNumberFormat="0" applyBorder="0" applyAlignment="0" applyProtection="0"/>
    <xf numFmtId="0" fontId="134" fillId="7" borderId="0" applyNumberFormat="0" applyBorder="0" applyAlignment="0" applyProtection="0"/>
    <xf numFmtId="0" fontId="134" fillId="7" borderId="0" applyNumberFormat="0" applyBorder="0" applyAlignment="0" applyProtection="0"/>
    <xf numFmtId="0" fontId="134" fillId="31" borderId="0" applyNumberFormat="0" applyBorder="0" applyAlignment="0" applyProtection="0"/>
    <xf numFmtId="0" fontId="134" fillId="5" borderId="0" applyNumberFormat="0" applyBorder="0" applyAlignment="0" applyProtection="0"/>
    <xf numFmtId="0" fontId="134" fillId="5" borderId="0" applyNumberFormat="0" applyBorder="0" applyAlignment="0" applyProtection="0"/>
    <xf numFmtId="0" fontId="134" fillId="7" borderId="0" applyNumberFormat="0" applyBorder="0" applyAlignment="0" applyProtection="0"/>
    <xf numFmtId="0" fontId="22" fillId="0" borderId="0"/>
    <xf numFmtId="0" fontId="135" fillId="0" borderId="0"/>
    <xf numFmtId="0" fontId="22" fillId="0" borderId="0"/>
    <xf numFmtId="165" fontId="42" fillId="0" borderId="0" applyFont="0" applyFill="0" applyBorder="0" applyAlignment="0" applyProtection="0"/>
    <xf numFmtId="44" fontId="42" fillId="0" borderId="0" applyFont="0" applyFill="0" applyBorder="0" applyAlignment="0" applyProtection="0"/>
    <xf numFmtId="171" fontId="22" fillId="0" borderId="0" applyFill="0" applyBorder="0" applyAlignment="0" applyProtection="0"/>
    <xf numFmtId="172" fontId="40" fillId="0" borderId="0" applyFont="0" applyFill="0" applyBorder="0" applyAlignment="0" applyProtection="0"/>
    <xf numFmtId="173" fontId="22" fillId="0" borderId="0" applyFill="0" applyBorder="0" applyAlignment="0" applyProtection="0"/>
    <xf numFmtId="173" fontId="126" fillId="0" borderId="0" applyFill="0" applyBorder="0" applyAlignment="0" applyProtection="0"/>
    <xf numFmtId="173" fontId="22" fillId="0" borderId="0" applyFill="0" applyBorder="0" applyAlignment="0" applyProtection="0"/>
    <xf numFmtId="172" fontId="40" fillId="0" borderId="0" applyFont="0" applyFill="0" applyBorder="0" applyAlignment="0" applyProtection="0"/>
    <xf numFmtId="173" fontId="126" fillId="0" borderId="0" applyFill="0" applyBorder="0" applyAlignment="0" applyProtection="0"/>
    <xf numFmtId="172" fontId="124"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72" fontId="24" fillId="0" borderId="0" applyFont="0" applyFill="0" applyBorder="0" applyAlignment="0" applyProtection="0"/>
    <xf numFmtId="0" fontId="136" fillId="9" borderId="18" applyNumberFormat="0" applyAlignment="0" applyProtection="0"/>
    <xf numFmtId="0" fontId="136" fillId="35" borderId="18" applyNumberFormat="0" applyAlignment="0" applyProtection="0"/>
    <xf numFmtId="0" fontId="136" fillId="9" borderId="18" applyNumberFormat="0" applyAlignment="0" applyProtection="0"/>
    <xf numFmtId="0" fontId="136" fillId="18" borderId="18" applyNumberFormat="0" applyAlignment="0" applyProtection="0"/>
    <xf numFmtId="0" fontId="136" fillId="18" borderId="18" applyNumberFormat="0" applyAlignment="0" applyProtection="0"/>
    <xf numFmtId="0" fontId="136" fillId="35" borderId="18" applyNumberFormat="0" applyAlignment="0" applyProtection="0"/>
    <xf numFmtId="0" fontId="136" fillId="9" borderId="18" applyNumberFormat="0" applyAlignment="0" applyProtection="0"/>
    <xf numFmtId="0" fontId="136" fillId="9" borderId="18" applyNumberFormat="0" applyAlignment="0" applyProtection="0"/>
    <xf numFmtId="0" fontId="136" fillId="18" borderId="18" applyNumberFormat="0" applyAlignment="0" applyProtection="0"/>
    <xf numFmtId="0" fontId="137" fillId="0" borderId="19" applyNumberFormat="0" applyFill="0" applyAlignment="0" applyProtection="0"/>
    <xf numFmtId="0" fontId="137" fillId="0" borderId="19" applyNumberFormat="0" applyFill="0" applyAlignment="0" applyProtection="0"/>
    <xf numFmtId="0" fontId="137" fillId="0" borderId="47" applyNumberFormat="0" applyFill="0" applyAlignment="0" applyProtection="0"/>
    <xf numFmtId="0" fontId="137" fillId="0" borderId="47" applyNumberFormat="0" applyFill="0" applyAlignment="0" applyProtection="0"/>
    <xf numFmtId="0" fontId="137" fillId="0" borderId="19" applyNumberFormat="0" applyFill="0" applyAlignment="0" applyProtection="0"/>
    <xf numFmtId="0" fontId="137" fillId="0" borderId="19" applyNumberFormat="0" applyFill="0" applyAlignment="0" applyProtection="0"/>
    <xf numFmtId="0" fontId="137" fillId="0" borderId="47" applyNumberFormat="0" applyFill="0" applyAlignment="0" applyProtection="0"/>
    <xf numFmtId="175" fontId="138"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1" fillId="0" borderId="0">
      <alignment vertical="top"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40" fillId="0" borderId="0" applyFont="0" applyFill="0" applyBorder="0" applyAlignment="0" applyProtection="0"/>
    <xf numFmtId="0" fontId="42" fillId="30"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10" borderId="0" applyNumberFormat="0" applyBorder="0" applyAlignment="0" applyProtection="0"/>
    <xf numFmtId="0" fontId="42" fillId="30" borderId="0" applyNumberFormat="0" applyBorder="0" applyAlignment="0" applyProtection="0"/>
    <xf numFmtId="0" fontId="42" fillId="10" borderId="0" applyNumberFormat="0" applyBorder="0" applyAlignment="0" applyProtection="0"/>
    <xf numFmtId="0" fontId="45" fillId="4" borderId="0" applyNumberFormat="0" applyBorder="0" applyAlignment="0" applyProtection="0"/>
    <xf numFmtId="0" fontId="42" fillId="10"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10" borderId="0" applyNumberFormat="0" applyBorder="0" applyAlignment="0" applyProtection="0"/>
    <xf numFmtId="0" fontId="105" fillId="4" borderId="0" applyNumberFormat="0" applyBorder="0" applyAlignment="0" applyProtection="0"/>
    <xf numFmtId="0" fontId="105" fillId="4" borderId="0" applyNumberFormat="0" applyBorder="0" applyAlignment="0" applyProtection="0"/>
    <xf numFmtId="0" fontId="105" fillId="4" borderId="0" applyNumberFormat="0" applyBorder="0" applyAlignment="0" applyProtection="0"/>
    <xf numFmtId="0" fontId="42" fillId="4" borderId="0" applyNumberFormat="0" applyBorder="0" applyAlignment="0" applyProtection="0"/>
    <xf numFmtId="0" fontId="42" fillId="31"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5"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31" borderId="0" applyNumberFormat="0" applyBorder="0" applyAlignment="0" applyProtection="0"/>
    <xf numFmtId="0" fontId="42" fillId="11" borderId="0" applyNumberFormat="0" applyBorder="0" applyAlignment="0" applyProtection="0"/>
    <xf numFmtId="0" fontId="45" fillId="5" borderId="0" applyNumberFormat="0" applyBorder="0" applyAlignment="0" applyProtection="0"/>
    <xf numFmtId="0" fontId="42" fillId="11"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105" fillId="5" borderId="0" applyNumberFormat="0" applyBorder="0" applyAlignment="0" applyProtection="0"/>
    <xf numFmtId="0" fontId="105" fillId="5" borderId="0" applyNumberFormat="0" applyBorder="0" applyAlignment="0" applyProtection="0"/>
    <xf numFmtId="0" fontId="105" fillId="5" borderId="0" applyNumberFormat="0" applyBorder="0" applyAlignment="0" applyProtection="0"/>
    <xf numFmtId="0" fontId="42" fillId="5" borderId="0" applyNumberFormat="0" applyBorder="0" applyAlignment="0" applyProtection="0"/>
    <xf numFmtId="0" fontId="42" fillId="32" borderId="0" applyNumberFormat="0" applyBorder="0" applyAlignment="0" applyProtection="0"/>
    <xf numFmtId="0" fontId="42" fillId="6" borderId="0" applyNumberFormat="0" applyBorder="0" applyAlignment="0" applyProtection="0"/>
    <xf numFmtId="0" fontId="42" fillId="1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32" borderId="0" applyNumberFormat="0" applyBorder="0" applyAlignment="0" applyProtection="0"/>
    <xf numFmtId="0" fontId="42" fillId="19" borderId="0" applyNumberFormat="0" applyBorder="0" applyAlignment="0" applyProtection="0"/>
    <xf numFmtId="0" fontId="45" fillId="6" borderId="0" applyNumberFormat="0" applyBorder="0" applyAlignment="0" applyProtection="0"/>
    <xf numFmtId="0" fontId="42" fillId="19" borderId="0" applyNumberFormat="0" applyBorder="0" applyAlignment="0" applyProtection="0"/>
    <xf numFmtId="0" fontId="42" fillId="6"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105" fillId="6" borderId="0" applyNumberFormat="0" applyBorder="0" applyAlignment="0" applyProtection="0"/>
    <xf numFmtId="0" fontId="105" fillId="6" borderId="0" applyNumberFormat="0" applyBorder="0" applyAlignment="0" applyProtection="0"/>
    <xf numFmtId="0" fontId="105" fillId="6" borderId="0" applyNumberFormat="0" applyBorder="0" applyAlignment="0" applyProtection="0"/>
    <xf numFmtId="0" fontId="42" fillId="6" borderId="0" applyNumberFormat="0" applyBorder="0" applyAlignment="0" applyProtection="0"/>
    <xf numFmtId="0" fontId="42" fillId="33" borderId="0" applyNumberFormat="0" applyBorder="0" applyAlignment="0" applyProtection="0"/>
    <xf numFmtId="0" fontId="42" fillId="7" borderId="0" applyNumberFormat="0" applyBorder="0" applyAlignment="0" applyProtection="0"/>
    <xf numFmtId="0" fontId="42" fillId="9" borderId="0" applyNumberFormat="0" applyBorder="0" applyAlignment="0" applyProtection="0"/>
    <xf numFmtId="0" fontId="42" fillId="7" borderId="0" applyNumberFormat="0" applyBorder="0" applyAlignment="0" applyProtection="0"/>
    <xf numFmtId="0" fontId="42" fillId="7"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33" borderId="0" applyNumberFormat="0" applyBorder="0" applyAlignment="0" applyProtection="0"/>
    <xf numFmtId="0" fontId="42" fillId="9" borderId="0" applyNumberFormat="0" applyBorder="0" applyAlignment="0" applyProtection="0"/>
    <xf numFmtId="0" fontId="45" fillId="7" borderId="0" applyNumberFormat="0" applyBorder="0" applyAlignment="0" applyProtection="0"/>
    <xf numFmtId="0" fontId="42" fillId="9" borderId="0" applyNumberFormat="0" applyBorder="0" applyAlignment="0" applyProtection="0"/>
    <xf numFmtId="0" fontId="42" fillId="7"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105" fillId="7" borderId="0" applyNumberFormat="0" applyBorder="0" applyAlignment="0" applyProtection="0"/>
    <xf numFmtId="0" fontId="105" fillId="7" borderId="0" applyNumberFormat="0" applyBorder="0" applyAlignment="0" applyProtection="0"/>
    <xf numFmtId="0" fontId="105" fillId="7" borderId="0" applyNumberFormat="0" applyBorder="0" applyAlignment="0" applyProtection="0"/>
    <xf numFmtId="0" fontId="42" fillId="7" borderId="0" applyNumberFormat="0" applyBorder="0" applyAlignment="0" applyProtection="0"/>
    <xf numFmtId="0" fontId="42" fillId="34"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34" borderId="0" applyNumberFormat="0" applyBorder="0" applyAlignment="0" applyProtection="0"/>
    <xf numFmtId="0" fontId="42" fillId="8" borderId="0" applyNumberFormat="0" applyBorder="0" applyAlignment="0" applyProtection="0"/>
    <xf numFmtId="0" fontId="45"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105" fillId="8" borderId="0" applyNumberFormat="0" applyBorder="0" applyAlignment="0" applyProtection="0"/>
    <xf numFmtId="0" fontId="105" fillId="8" borderId="0" applyNumberFormat="0" applyBorder="0" applyAlignment="0" applyProtection="0"/>
    <xf numFmtId="0" fontId="105" fillId="8" borderId="0" applyNumberFormat="0" applyBorder="0" applyAlignment="0" applyProtection="0"/>
    <xf numFmtId="0" fontId="42" fillId="35" borderId="0" applyNumberFormat="0" applyBorder="0" applyAlignment="0" applyProtection="0"/>
    <xf numFmtId="0" fontId="42" fillId="9" borderId="0" applyNumberFormat="0" applyBorder="0" applyAlignment="0" applyProtection="0"/>
    <xf numFmtId="0" fontId="42" fillId="1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35" borderId="0" applyNumberFormat="0" applyBorder="0" applyAlignment="0" applyProtection="0"/>
    <xf numFmtId="0" fontId="42" fillId="19" borderId="0" applyNumberFormat="0" applyBorder="0" applyAlignment="0" applyProtection="0"/>
    <xf numFmtId="0" fontId="45" fillId="9" borderId="0" applyNumberFormat="0" applyBorder="0" applyAlignment="0" applyProtection="0"/>
    <xf numFmtId="0" fontId="42" fillId="19" borderId="0" applyNumberFormat="0" applyBorder="0" applyAlignment="0" applyProtection="0"/>
    <xf numFmtId="0" fontId="42" fillId="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105" fillId="9" borderId="0" applyNumberFormat="0" applyBorder="0" applyAlignment="0" applyProtection="0"/>
    <xf numFmtId="0" fontId="105" fillId="9" borderId="0" applyNumberFormat="0" applyBorder="0" applyAlignment="0" applyProtection="0"/>
    <xf numFmtId="0" fontId="105" fillId="9"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19" borderId="0" applyNumberFormat="0" applyBorder="0" applyAlignment="0" applyProtection="0"/>
    <xf numFmtId="0" fontId="42" fillId="6" borderId="0" applyNumberFormat="0" applyBorder="0" applyAlignment="0" applyProtection="0"/>
    <xf numFmtId="0" fontId="42" fillId="19" borderId="0" applyNumberFormat="0" applyBorder="0" applyAlignment="0" applyProtection="0"/>
    <xf numFmtId="0" fontId="42" fillId="9" borderId="0" applyNumberFormat="0" applyBorder="0" applyAlignment="0" applyProtection="0"/>
    <xf numFmtId="0" fontId="42" fillId="7" borderId="0" applyNumberFormat="0" applyBorder="0" applyAlignment="0" applyProtection="0"/>
    <xf numFmtId="0" fontId="42" fillId="9" borderId="0" applyNumberFormat="0" applyBorder="0" applyAlignment="0" applyProtection="0"/>
    <xf numFmtId="0" fontId="42" fillId="8" borderId="0" applyNumberFormat="0" applyBorder="0" applyAlignment="0" applyProtection="0"/>
    <xf numFmtId="0" fontId="42" fillId="19" borderId="0" applyNumberFormat="0" applyBorder="0" applyAlignment="0" applyProtection="0"/>
    <xf numFmtId="0" fontId="42" fillId="9" borderId="0" applyNumberFormat="0" applyBorder="0" applyAlignment="0" applyProtection="0"/>
    <xf numFmtId="0" fontId="42" fillId="19" borderId="0" applyNumberFormat="0" applyBorder="0" applyAlignment="0" applyProtection="0"/>
    <xf numFmtId="0" fontId="42" fillId="36"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10"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36" borderId="0" applyNumberFormat="0" applyBorder="0" applyAlignment="0" applyProtection="0"/>
    <xf numFmtId="0" fontId="42" fillId="8" borderId="0" applyNumberFormat="0" applyBorder="0" applyAlignment="0" applyProtection="0"/>
    <xf numFmtId="0" fontId="45" fillId="10" borderId="0" applyNumberFormat="0" applyBorder="0" applyAlignment="0" applyProtection="0"/>
    <xf numFmtId="0" fontId="42" fillId="8"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105" fillId="10" borderId="0" applyNumberFormat="0" applyBorder="0" applyAlignment="0" applyProtection="0"/>
    <xf numFmtId="0" fontId="105" fillId="10" borderId="0" applyNumberFormat="0" applyBorder="0" applyAlignment="0" applyProtection="0"/>
    <xf numFmtId="0" fontId="105" fillId="10" borderId="0" applyNumberFormat="0" applyBorder="0" applyAlignment="0" applyProtection="0"/>
    <xf numFmtId="0" fontId="42" fillId="10" borderId="0" applyNumberFormat="0" applyBorder="0" applyAlignment="0" applyProtection="0"/>
    <xf numFmtId="0" fontId="42" fillId="37"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37" borderId="0" applyNumberFormat="0" applyBorder="0" applyAlignment="0" applyProtection="0"/>
    <xf numFmtId="0" fontId="42" fillId="11" borderId="0" applyNumberFormat="0" applyBorder="0" applyAlignment="0" applyProtection="0"/>
    <xf numFmtId="0" fontId="45"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105" fillId="11" borderId="0" applyNumberFormat="0" applyBorder="0" applyAlignment="0" applyProtection="0"/>
    <xf numFmtId="0" fontId="105" fillId="11" borderId="0" applyNumberFormat="0" applyBorder="0" applyAlignment="0" applyProtection="0"/>
    <xf numFmtId="0" fontId="105" fillId="11" borderId="0" applyNumberFormat="0" applyBorder="0" applyAlignment="0" applyProtection="0"/>
    <xf numFmtId="0" fontId="42" fillId="38" borderId="0" applyNumberFormat="0" applyBorder="0" applyAlignment="0" applyProtection="0"/>
    <xf numFmtId="0" fontId="42" fillId="12" borderId="0" applyNumberFormat="0" applyBorder="0" applyAlignment="0" applyProtection="0"/>
    <xf numFmtId="0" fontId="42" fillId="18"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38" borderId="0" applyNumberFormat="0" applyBorder="0" applyAlignment="0" applyProtection="0"/>
    <xf numFmtId="0" fontId="42" fillId="18" borderId="0" applyNumberFormat="0" applyBorder="0" applyAlignment="0" applyProtection="0"/>
    <xf numFmtId="0" fontId="45" fillId="12" borderId="0" applyNumberFormat="0" applyBorder="0" applyAlignment="0" applyProtection="0"/>
    <xf numFmtId="0" fontId="42" fillId="18" borderId="0" applyNumberFormat="0" applyBorder="0" applyAlignment="0" applyProtection="0"/>
    <xf numFmtId="0" fontId="42" fillId="12"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105" fillId="12" borderId="0" applyNumberFormat="0" applyBorder="0" applyAlignment="0" applyProtection="0"/>
    <xf numFmtId="0" fontId="105" fillId="12" borderId="0" applyNumberFormat="0" applyBorder="0" applyAlignment="0" applyProtection="0"/>
    <xf numFmtId="0" fontId="105" fillId="12" borderId="0" applyNumberFormat="0" applyBorder="0" applyAlignment="0" applyProtection="0"/>
    <xf numFmtId="0" fontId="42" fillId="12" borderId="0" applyNumberFormat="0" applyBorder="0" applyAlignment="0" applyProtection="0"/>
    <xf numFmtId="0" fontId="42" fillId="33" borderId="0" applyNumberFormat="0" applyBorder="0" applyAlignment="0" applyProtection="0"/>
    <xf numFmtId="0" fontId="42" fillId="7" borderId="0" applyNumberFormat="0" applyBorder="0" applyAlignment="0" applyProtection="0"/>
    <xf numFmtId="0" fontId="42" fillId="5" borderId="0" applyNumberFormat="0" applyBorder="0" applyAlignment="0" applyProtection="0"/>
    <xf numFmtId="0" fontId="42" fillId="7" borderId="0" applyNumberFormat="0" applyBorder="0" applyAlignment="0" applyProtection="0"/>
    <xf numFmtId="0" fontId="42" fillId="7" borderId="0" applyNumberFormat="0" applyBorder="0" applyAlignment="0" applyProtection="0"/>
    <xf numFmtId="0" fontId="42" fillId="5" borderId="0" applyNumberFormat="0" applyBorder="0" applyAlignment="0" applyProtection="0"/>
    <xf numFmtId="0" fontId="42" fillId="5" borderId="0" applyNumberFormat="0" applyBorder="0" applyAlignment="0" applyProtection="0"/>
    <xf numFmtId="0" fontId="42" fillId="33" borderId="0" applyNumberFormat="0" applyBorder="0" applyAlignment="0" applyProtection="0"/>
    <xf numFmtId="0" fontId="42" fillId="5" borderId="0" applyNumberFormat="0" applyBorder="0" applyAlignment="0" applyProtection="0"/>
    <xf numFmtId="0" fontId="45" fillId="7" borderId="0" applyNumberFormat="0" applyBorder="0" applyAlignment="0" applyProtection="0"/>
    <xf numFmtId="0" fontId="42" fillId="5" borderId="0" applyNumberFormat="0" applyBorder="0" applyAlignment="0" applyProtection="0"/>
    <xf numFmtId="0" fontId="42" fillId="7" borderId="0" applyNumberFormat="0" applyBorder="0" applyAlignment="0" applyProtection="0"/>
    <xf numFmtId="0" fontId="42" fillId="5" borderId="0" applyNumberFormat="0" applyBorder="0" applyAlignment="0" applyProtection="0"/>
    <xf numFmtId="0" fontId="42" fillId="5" borderId="0" applyNumberFormat="0" applyBorder="0" applyAlignment="0" applyProtection="0"/>
    <xf numFmtId="0" fontId="105" fillId="7" borderId="0" applyNumberFormat="0" applyBorder="0" applyAlignment="0" applyProtection="0"/>
    <xf numFmtId="0" fontId="105" fillId="7" borderId="0" applyNumberFormat="0" applyBorder="0" applyAlignment="0" applyProtection="0"/>
    <xf numFmtId="0" fontId="105" fillId="7" borderId="0" applyNumberFormat="0" applyBorder="0" applyAlignment="0" applyProtection="0"/>
    <xf numFmtId="0" fontId="42" fillId="7" borderId="0" applyNumberFormat="0" applyBorder="0" applyAlignment="0" applyProtection="0"/>
    <xf numFmtId="0" fontId="42" fillId="36"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10"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36" borderId="0" applyNumberFormat="0" applyBorder="0" applyAlignment="0" applyProtection="0"/>
    <xf numFmtId="0" fontId="42" fillId="8" borderId="0" applyNumberFormat="0" applyBorder="0" applyAlignment="0" applyProtection="0"/>
    <xf numFmtId="0" fontId="45" fillId="10" borderId="0" applyNumberFormat="0" applyBorder="0" applyAlignment="0" applyProtection="0"/>
    <xf numFmtId="0" fontId="42" fillId="8"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105" fillId="10" borderId="0" applyNumberFormat="0" applyBorder="0" applyAlignment="0" applyProtection="0"/>
    <xf numFmtId="0" fontId="105" fillId="10" borderId="0" applyNumberFormat="0" applyBorder="0" applyAlignment="0" applyProtection="0"/>
    <xf numFmtId="0" fontId="105" fillId="10" borderId="0" applyNumberFormat="0" applyBorder="0" applyAlignment="0" applyProtection="0"/>
    <xf numFmtId="0" fontId="42" fillId="10" borderId="0" applyNumberFormat="0" applyBorder="0" applyAlignment="0" applyProtection="0"/>
    <xf numFmtId="0" fontId="42" fillId="40" borderId="0" applyNumberFormat="0" applyBorder="0" applyAlignment="0" applyProtection="0"/>
    <xf numFmtId="0" fontId="42" fillId="19"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2" fillId="19" borderId="0" applyNumberFormat="0" applyBorder="0" applyAlignment="0" applyProtection="0"/>
    <xf numFmtId="0" fontId="42" fillId="40"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105" fillId="40" borderId="0" applyNumberFormat="0" applyBorder="0" applyAlignment="0" applyProtection="0"/>
    <xf numFmtId="0" fontId="105" fillId="40" borderId="0" applyNumberFormat="0" applyBorder="0" applyAlignment="0" applyProtection="0"/>
    <xf numFmtId="0" fontId="105" fillId="40" borderId="0" applyNumberFormat="0" applyBorder="0" applyAlignment="0" applyProtection="0"/>
    <xf numFmtId="0" fontId="42" fillId="40" borderId="0" applyNumberFormat="0" applyBorder="0" applyAlignment="0" applyProtection="0"/>
    <xf numFmtId="0" fontId="42" fillId="8"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8" borderId="0" applyNumberFormat="0" applyBorder="0" applyAlignment="0" applyProtection="0"/>
    <xf numFmtId="0" fontId="42" fillId="12" borderId="0" applyNumberFormat="0" applyBorder="0" applyAlignment="0" applyProtection="0"/>
    <xf numFmtId="0" fontId="42" fillId="18" borderId="0" applyNumberFormat="0" applyBorder="0" applyAlignment="0" applyProtection="0"/>
    <xf numFmtId="0" fontId="42" fillId="5" borderId="0" applyNumberFormat="0" applyBorder="0" applyAlignment="0" applyProtection="0"/>
    <xf numFmtId="0" fontId="42" fillId="7"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0" borderId="0" applyNumberFormat="0" applyBorder="0" applyAlignment="0" applyProtection="0"/>
    <xf numFmtId="0" fontId="42" fillId="8" borderId="0" applyNumberFormat="0" applyBorder="0" applyAlignment="0" applyProtection="0"/>
    <xf numFmtId="0" fontId="42" fillId="19" borderId="0" applyNumberFormat="0" applyBorder="0" applyAlignment="0" applyProtection="0"/>
    <xf numFmtId="0" fontId="42" fillId="40" borderId="0" applyNumberFormat="0" applyBorder="0" applyAlignment="0" applyProtection="0"/>
    <xf numFmtId="0" fontId="42" fillId="19" borderId="0" applyNumberFormat="0" applyBorder="0" applyAlignment="0" applyProtection="0"/>
    <xf numFmtId="0" fontId="109" fillId="41" borderId="0" applyNumberFormat="0" applyBorder="0" applyAlignment="0" applyProtection="0"/>
    <xf numFmtId="0" fontId="109" fillId="13" borderId="0" applyNumberFormat="0" applyBorder="0" applyAlignment="0" applyProtection="0"/>
    <xf numFmtId="0" fontId="109" fillId="8" borderId="0" applyNumberFormat="0" applyBorder="0" applyAlignment="0" applyProtection="0"/>
    <xf numFmtId="0" fontId="109" fillId="13" borderId="0" applyNumberFormat="0" applyBorder="0" applyAlignment="0" applyProtection="0"/>
    <xf numFmtId="0" fontId="109" fillId="13" borderId="0" applyNumberFormat="0" applyBorder="0" applyAlignment="0" applyProtection="0"/>
    <xf numFmtId="0" fontId="109" fillId="8" borderId="0" applyNumberFormat="0" applyBorder="0" applyAlignment="0" applyProtection="0"/>
    <xf numFmtId="0" fontId="109" fillId="8" borderId="0" applyNumberFormat="0" applyBorder="0" applyAlignment="0" applyProtection="0"/>
    <xf numFmtId="0" fontId="109" fillId="41" borderId="0" applyNumberFormat="0" applyBorder="0" applyAlignment="0" applyProtection="0"/>
    <xf numFmtId="0" fontId="109" fillId="8" borderId="0" applyNumberFormat="0" applyBorder="0" applyAlignment="0" applyProtection="0"/>
    <xf numFmtId="0" fontId="46" fillId="13" borderId="0" applyNumberFormat="0" applyBorder="0" applyAlignment="0" applyProtection="0"/>
    <xf numFmtId="0" fontId="109" fillId="8" borderId="0" applyNumberFormat="0" applyBorder="0" applyAlignment="0" applyProtection="0"/>
    <xf numFmtId="0" fontId="109" fillId="13" borderId="0" applyNumberFormat="0" applyBorder="0" applyAlignment="0" applyProtection="0"/>
    <xf numFmtId="0" fontId="109" fillId="8" borderId="0" applyNumberFormat="0" applyBorder="0" applyAlignment="0" applyProtection="0"/>
    <xf numFmtId="0" fontId="109" fillId="8" borderId="0" applyNumberFormat="0" applyBorder="0" applyAlignment="0" applyProtection="0"/>
    <xf numFmtId="0" fontId="151" fillId="13" borderId="0" applyNumberFormat="0" applyBorder="0" applyAlignment="0" applyProtection="0"/>
    <xf numFmtId="0" fontId="151" fillId="13" borderId="0" applyNumberFormat="0" applyBorder="0" applyAlignment="0" applyProtection="0"/>
    <xf numFmtId="0" fontId="151" fillId="13" borderId="0" applyNumberFormat="0" applyBorder="0" applyAlignment="0" applyProtection="0"/>
    <xf numFmtId="0" fontId="109" fillId="13" borderId="0" applyNumberFormat="0" applyBorder="0" applyAlignment="0" applyProtection="0"/>
    <xf numFmtId="0" fontId="109" fillId="37" borderId="0" applyNumberFormat="0" applyBorder="0" applyAlignment="0" applyProtection="0"/>
    <xf numFmtId="0" fontId="109" fillId="11" borderId="0" applyNumberFormat="0" applyBorder="0" applyAlignment="0" applyProtection="0"/>
    <xf numFmtId="0" fontId="109" fillId="23" borderId="0" applyNumberFormat="0" applyBorder="0" applyAlignment="0" applyProtection="0"/>
    <xf numFmtId="0" fontId="109" fillId="11" borderId="0" applyNumberFormat="0" applyBorder="0" applyAlignment="0" applyProtection="0"/>
    <xf numFmtId="0" fontId="109" fillId="11" borderId="0" applyNumberFormat="0" applyBorder="0" applyAlignment="0" applyProtection="0"/>
    <xf numFmtId="0" fontId="109" fillId="23" borderId="0" applyNumberFormat="0" applyBorder="0" applyAlignment="0" applyProtection="0"/>
    <xf numFmtId="0" fontId="109" fillId="23" borderId="0" applyNumberFormat="0" applyBorder="0" applyAlignment="0" applyProtection="0"/>
    <xf numFmtId="0" fontId="109" fillId="37" borderId="0" applyNumberFormat="0" applyBorder="0" applyAlignment="0" applyProtection="0"/>
    <xf numFmtId="0" fontId="109" fillId="23" borderId="0" applyNumberFormat="0" applyBorder="0" applyAlignment="0" applyProtection="0"/>
    <xf numFmtId="0" fontId="46" fillId="11" borderId="0" applyNumberFormat="0" applyBorder="0" applyAlignment="0" applyProtection="0"/>
    <xf numFmtId="0" fontId="109" fillId="23" borderId="0" applyNumberFormat="0" applyBorder="0" applyAlignment="0" applyProtection="0"/>
    <xf numFmtId="0" fontId="109" fillId="11" borderId="0" applyNumberFormat="0" applyBorder="0" applyAlignment="0" applyProtection="0"/>
    <xf numFmtId="0" fontId="109" fillId="23" borderId="0" applyNumberFormat="0" applyBorder="0" applyAlignment="0" applyProtection="0"/>
    <xf numFmtId="0" fontId="109" fillId="23"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09" fillId="11" borderId="0" applyNumberFormat="0" applyBorder="0" applyAlignment="0" applyProtection="0"/>
    <xf numFmtId="0" fontId="109" fillId="38" borderId="0" applyNumberFormat="0" applyBorder="0" applyAlignment="0" applyProtection="0"/>
    <xf numFmtId="0" fontId="109" fillId="12" borderId="0" applyNumberFormat="0" applyBorder="0" applyAlignment="0" applyProtection="0"/>
    <xf numFmtId="0" fontId="109" fillId="40" borderId="0" applyNumberFormat="0" applyBorder="0" applyAlignment="0" applyProtection="0"/>
    <xf numFmtId="0" fontId="109" fillId="12" borderId="0" applyNumberFormat="0" applyBorder="0" applyAlignment="0" applyProtection="0"/>
    <xf numFmtId="0" fontId="109" fillId="12" borderId="0" applyNumberFormat="0" applyBorder="0" applyAlignment="0" applyProtection="0"/>
    <xf numFmtId="0" fontId="109" fillId="40" borderId="0" applyNumberFormat="0" applyBorder="0" applyAlignment="0" applyProtection="0"/>
    <xf numFmtId="0" fontId="109" fillId="40" borderId="0" applyNumberFormat="0" applyBorder="0" applyAlignment="0" applyProtection="0"/>
    <xf numFmtId="0" fontId="109" fillId="38" borderId="0" applyNumberFormat="0" applyBorder="0" applyAlignment="0" applyProtection="0"/>
    <xf numFmtId="0" fontId="109" fillId="40" borderId="0" applyNumberFormat="0" applyBorder="0" applyAlignment="0" applyProtection="0"/>
    <xf numFmtId="0" fontId="46" fillId="12" borderId="0" applyNumberFormat="0" applyBorder="0" applyAlignment="0" applyProtection="0"/>
    <xf numFmtId="0" fontId="109" fillId="40" borderId="0" applyNumberFormat="0" applyBorder="0" applyAlignment="0" applyProtection="0"/>
    <xf numFmtId="0" fontId="109" fillId="12" borderId="0" applyNumberFormat="0" applyBorder="0" applyAlignment="0" applyProtection="0"/>
    <xf numFmtId="0" fontId="109" fillId="40" borderId="0" applyNumberFormat="0" applyBorder="0" applyAlignment="0" applyProtection="0"/>
    <xf numFmtId="0" fontId="109" fillId="40"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09" fillId="12" borderId="0" applyNumberFormat="0" applyBorder="0" applyAlignment="0" applyProtection="0"/>
    <xf numFmtId="0" fontId="109" fillId="42" borderId="0" applyNumberFormat="0" applyBorder="0" applyAlignment="0" applyProtection="0"/>
    <xf numFmtId="0" fontId="109" fillId="14" borderId="0" applyNumberFormat="0" applyBorder="0" applyAlignment="0" applyProtection="0"/>
    <xf numFmtId="0" fontId="109" fillId="5" borderId="0" applyNumberFormat="0" applyBorder="0" applyAlignment="0" applyProtection="0"/>
    <xf numFmtId="0" fontId="109" fillId="14" borderId="0" applyNumberFormat="0" applyBorder="0" applyAlignment="0" applyProtection="0"/>
    <xf numFmtId="0" fontId="109" fillId="14" borderId="0" applyNumberFormat="0" applyBorder="0" applyAlignment="0" applyProtection="0"/>
    <xf numFmtId="0" fontId="109" fillId="5" borderId="0" applyNumberFormat="0" applyBorder="0" applyAlignment="0" applyProtection="0"/>
    <xf numFmtId="0" fontId="109" fillId="5" borderId="0" applyNumberFormat="0" applyBorder="0" applyAlignment="0" applyProtection="0"/>
    <xf numFmtId="0" fontId="109" fillId="42" borderId="0" applyNumberFormat="0" applyBorder="0" applyAlignment="0" applyProtection="0"/>
    <xf numFmtId="0" fontId="109" fillId="5" borderId="0" applyNumberFormat="0" applyBorder="0" applyAlignment="0" applyProtection="0"/>
    <xf numFmtId="0" fontId="46" fillId="14" borderId="0" applyNumberFormat="0" applyBorder="0" applyAlignment="0" applyProtection="0"/>
    <xf numFmtId="0" fontId="109" fillId="5" borderId="0" applyNumberFormat="0" applyBorder="0" applyAlignment="0" applyProtection="0"/>
    <xf numFmtId="0" fontId="109" fillId="14" borderId="0" applyNumberFormat="0" applyBorder="0" applyAlignment="0" applyProtection="0"/>
    <xf numFmtId="0" fontId="109" fillId="5" borderId="0" applyNumberFormat="0" applyBorder="0" applyAlignment="0" applyProtection="0"/>
    <xf numFmtId="0" fontId="109" fillId="5" borderId="0" applyNumberFormat="0" applyBorder="0" applyAlignment="0" applyProtection="0"/>
    <xf numFmtId="0" fontId="151" fillId="14" borderId="0" applyNumberFormat="0" applyBorder="0" applyAlignment="0" applyProtection="0"/>
    <xf numFmtId="0" fontId="151" fillId="14" borderId="0" applyNumberFormat="0" applyBorder="0" applyAlignment="0" applyProtection="0"/>
    <xf numFmtId="0" fontId="151" fillId="14" borderId="0" applyNumberFormat="0" applyBorder="0" applyAlignment="0" applyProtection="0"/>
    <xf numFmtId="0" fontId="109" fillId="14" borderId="0" applyNumberFormat="0" applyBorder="0" applyAlignment="0" applyProtection="0"/>
    <xf numFmtId="0" fontId="109" fillId="43" borderId="0" applyNumberFormat="0" applyBorder="0" applyAlignment="0" applyProtection="0"/>
    <xf numFmtId="0" fontId="109" fillId="15" borderId="0" applyNumberFormat="0" applyBorder="0" applyAlignment="0" applyProtection="0"/>
    <xf numFmtId="0" fontId="109" fillId="8" borderId="0" applyNumberFormat="0" applyBorder="0" applyAlignment="0" applyProtection="0"/>
    <xf numFmtId="0" fontId="109" fillId="15" borderId="0" applyNumberFormat="0" applyBorder="0" applyAlignment="0" applyProtection="0"/>
    <xf numFmtId="0" fontId="109" fillId="15" borderId="0" applyNumberFormat="0" applyBorder="0" applyAlignment="0" applyProtection="0"/>
    <xf numFmtId="0" fontId="109" fillId="8" borderId="0" applyNumberFormat="0" applyBorder="0" applyAlignment="0" applyProtection="0"/>
    <xf numFmtId="0" fontId="109" fillId="8" borderId="0" applyNumberFormat="0" applyBorder="0" applyAlignment="0" applyProtection="0"/>
    <xf numFmtId="0" fontId="109" fillId="43" borderId="0" applyNumberFormat="0" applyBorder="0" applyAlignment="0" applyProtection="0"/>
    <xf numFmtId="0" fontId="109" fillId="8" borderId="0" applyNumberFormat="0" applyBorder="0" applyAlignment="0" applyProtection="0"/>
    <xf numFmtId="0" fontId="46" fillId="15" borderId="0" applyNumberFormat="0" applyBorder="0" applyAlignment="0" applyProtection="0"/>
    <xf numFmtId="0" fontId="109" fillId="8" borderId="0" applyNumberFormat="0" applyBorder="0" applyAlignment="0" applyProtection="0"/>
    <xf numFmtId="0" fontId="109" fillId="15" borderId="0" applyNumberFormat="0" applyBorder="0" applyAlignment="0" applyProtection="0"/>
    <xf numFmtId="0" fontId="109" fillId="8" borderId="0" applyNumberFormat="0" applyBorder="0" applyAlignment="0" applyProtection="0"/>
    <xf numFmtId="0" fontId="109" fillId="8"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09" fillId="15" borderId="0" applyNumberFormat="0" applyBorder="0" applyAlignment="0" applyProtection="0"/>
    <xf numFmtId="0" fontId="109" fillId="44" borderId="0" applyNumberFormat="0" applyBorder="0" applyAlignment="0" applyProtection="0"/>
    <xf numFmtId="0" fontId="109" fillId="16" borderId="0" applyNumberFormat="0" applyBorder="0" applyAlignment="0" applyProtection="0"/>
    <xf numFmtId="0" fontId="109" fillId="11" borderId="0" applyNumberFormat="0" applyBorder="0" applyAlignment="0" applyProtection="0"/>
    <xf numFmtId="0" fontId="109" fillId="16" borderId="0" applyNumberFormat="0" applyBorder="0" applyAlignment="0" applyProtection="0"/>
    <xf numFmtId="0" fontId="109" fillId="16" borderId="0" applyNumberFormat="0" applyBorder="0" applyAlignment="0" applyProtection="0"/>
    <xf numFmtId="0" fontId="109" fillId="11" borderId="0" applyNumberFormat="0" applyBorder="0" applyAlignment="0" applyProtection="0"/>
    <xf numFmtId="0" fontId="109" fillId="11" borderId="0" applyNumberFormat="0" applyBorder="0" applyAlignment="0" applyProtection="0"/>
    <xf numFmtId="0" fontId="109" fillId="44" borderId="0" applyNumberFormat="0" applyBorder="0" applyAlignment="0" applyProtection="0"/>
    <xf numFmtId="0" fontId="109" fillId="11" borderId="0" applyNumberFormat="0" applyBorder="0" applyAlignment="0" applyProtection="0"/>
    <xf numFmtId="0" fontId="46" fillId="16" borderId="0" applyNumberFormat="0" applyBorder="0" applyAlignment="0" applyProtection="0"/>
    <xf numFmtId="0" fontId="109" fillId="11" borderId="0" applyNumberFormat="0" applyBorder="0" applyAlignment="0" applyProtection="0"/>
    <xf numFmtId="0" fontId="109" fillId="16" borderId="0" applyNumberFormat="0" applyBorder="0" applyAlignment="0" applyProtection="0"/>
    <xf numFmtId="0" fontId="109" fillId="11" borderId="0" applyNumberFormat="0" applyBorder="0" applyAlignment="0" applyProtection="0"/>
    <xf numFmtId="0" fontId="109" fillId="11" borderId="0" applyNumberFormat="0" applyBorder="0" applyAlignment="0" applyProtection="0"/>
    <xf numFmtId="0" fontId="151" fillId="16" borderId="0" applyNumberFormat="0" applyBorder="0" applyAlignment="0" applyProtection="0"/>
    <xf numFmtId="0" fontId="151" fillId="16" borderId="0" applyNumberFormat="0" applyBorder="0" applyAlignment="0" applyProtection="0"/>
    <xf numFmtId="0" fontId="151" fillId="16" borderId="0" applyNumberFormat="0" applyBorder="0" applyAlignment="0" applyProtection="0"/>
    <xf numFmtId="0" fontId="109" fillId="16" borderId="0" applyNumberFormat="0" applyBorder="0" applyAlignment="0" applyProtection="0"/>
    <xf numFmtId="0" fontId="109" fillId="8" borderId="0" applyNumberFormat="0" applyBorder="0" applyAlignment="0" applyProtection="0"/>
    <xf numFmtId="0" fontId="109" fillId="13" borderId="0" applyNumberFormat="0" applyBorder="0" applyAlignment="0" applyProtection="0"/>
    <xf numFmtId="0" fontId="109" fillId="8" borderId="0" applyNumberFormat="0" applyBorder="0" applyAlignment="0" applyProtection="0"/>
    <xf numFmtId="0" fontId="109" fillId="23" borderId="0" applyNumberFormat="0" applyBorder="0" applyAlignment="0" applyProtection="0"/>
    <xf numFmtId="0" fontId="109" fillId="11" borderId="0" applyNumberFormat="0" applyBorder="0" applyAlignment="0" applyProtection="0"/>
    <xf numFmtId="0" fontId="109" fillId="23" borderId="0" applyNumberFormat="0" applyBorder="0" applyAlignment="0" applyProtection="0"/>
    <xf numFmtId="0" fontId="109" fillId="40" borderId="0" applyNumberFormat="0" applyBorder="0" applyAlignment="0" applyProtection="0"/>
    <xf numFmtId="0" fontId="109" fillId="12" borderId="0" applyNumberFormat="0" applyBorder="0" applyAlignment="0" applyProtection="0"/>
    <xf numFmtId="0" fontId="109" fillId="40" borderId="0" applyNumberFormat="0" applyBorder="0" applyAlignment="0" applyProtection="0"/>
    <xf numFmtId="0" fontId="109" fillId="5" borderId="0" applyNumberFormat="0" applyBorder="0" applyAlignment="0" applyProtection="0"/>
    <xf numFmtId="0" fontId="109" fillId="14" borderId="0" applyNumberFormat="0" applyBorder="0" applyAlignment="0" applyProtection="0"/>
    <xf numFmtId="0" fontId="109" fillId="5" borderId="0" applyNumberFormat="0" applyBorder="0" applyAlignment="0" applyProtection="0"/>
    <xf numFmtId="0" fontId="109" fillId="8" borderId="0" applyNumberFormat="0" applyBorder="0" applyAlignment="0" applyProtection="0"/>
    <xf numFmtId="0" fontId="109" fillId="15" borderId="0" applyNumberFormat="0" applyBorder="0" applyAlignment="0" applyProtection="0"/>
    <xf numFmtId="0" fontId="109" fillId="8" borderId="0" applyNumberFormat="0" applyBorder="0" applyAlignment="0" applyProtection="0"/>
    <xf numFmtId="0" fontId="109" fillId="11" borderId="0" applyNumberFormat="0" applyBorder="0" applyAlignment="0" applyProtection="0"/>
    <xf numFmtId="0" fontId="109" fillId="16" borderId="0" applyNumberFormat="0" applyBorder="0" applyAlignment="0" applyProtection="0"/>
    <xf numFmtId="0" fontId="109" fillId="11" borderId="0" applyNumberFormat="0" applyBorder="0" applyAlignment="0" applyProtection="0"/>
    <xf numFmtId="0" fontId="151" fillId="20" borderId="0" applyNumberFormat="0" applyBorder="0" applyAlignment="0" applyProtection="0"/>
    <xf numFmtId="0" fontId="109" fillId="20" borderId="0" applyNumberFormat="0" applyBorder="0" applyAlignment="0" applyProtection="0"/>
    <xf numFmtId="0" fontId="152" fillId="15" borderId="0" applyNumberFormat="0" applyBorder="0" applyAlignment="0" applyProtection="0"/>
    <xf numFmtId="0" fontId="151" fillId="20" borderId="0" applyNumberFormat="0" applyBorder="0" applyAlignment="0" applyProtection="0"/>
    <xf numFmtId="0" fontId="109" fillId="43" borderId="0" applyNumberFormat="0" applyBorder="0" applyAlignment="0" applyProtection="0"/>
    <xf numFmtId="0" fontId="109" fillId="51" borderId="0" applyNumberFormat="0" applyBorder="0" applyAlignment="0" applyProtection="0"/>
    <xf numFmtId="0" fontId="109" fillId="43" borderId="0" applyNumberFormat="0" applyBorder="0" applyAlignment="0" applyProtection="0"/>
    <xf numFmtId="0" fontId="109" fillId="51" borderId="0" applyNumberFormat="0" applyBorder="0" applyAlignment="0" applyProtection="0"/>
    <xf numFmtId="0" fontId="151" fillId="21" borderId="0" applyNumberFormat="0" applyBorder="0" applyAlignment="0" applyProtection="0"/>
    <xf numFmtId="0" fontId="109" fillId="21" borderId="0" applyNumberFormat="0" applyBorder="0" applyAlignment="0" applyProtection="0"/>
    <xf numFmtId="0" fontId="152" fillId="21" borderId="0" applyNumberFormat="0" applyBorder="0" applyAlignment="0" applyProtection="0"/>
    <xf numFmtId="0" fontId="151" fillId="21" borderId="0" applyNumberFormat="0" applyBorder="0" applyAlignment="0" applyProtection="0"/>
    <xf numFmtId="0" fontId="109" fillId="52" borderId="0" applyNumberFormat="0" applyBorder="0" applyAlignment="0" applyProtection="0"/>
    <xf numFmtId="0" fontId="109" fillId="23" borderId="0" applyNumberFormat="0" applyBorder="0" applyAlignment="0" applyProtection="0"/>
    <xf numFmtId="0" fontId="109" fillId="52" borderId="0" applyNumberFormat="0" applyBorder="0" applyAlignment="0" applyProtection="0"/>
    <xf numFmtId="0" fontId="109" fillId="23" borderId="0" applyNumberFormat="0" applyBorder="0" applyAlignment="0" applyProtection="0"/>
    <xf numFmtId="0" fontId="151" fillId="22" borderId="0" applyNumberFormat="0" applyBorder="0" applyAlignment="0" applyProtection="0"/>
    <xf numFmtId="0" fontId="109" fillId="22" borderId="0" applyNumberFormat="0" applyBorder="0" applyAlignment="0" applyProtection="0"/>
    <xf numFmtId="0" fontId="152" fillId="22" borderId="0" applyNumberFormat="0" applyBorder="0" applyAlignment="0" applyProtection="0"/>
    <xf numFmtId="0" fontId="151" fillId="22" borderId="0" applyNumberFormat="0" applyBorder="0" applyAlignment="0" applyProtection="0"/>
    <xf numFmtId="0" fontId="109" fillId="53" borderId="0" applyNumberFormat="0" applyBorder="0" applyAlignment="0" applyProtection="0"/>
    <xf numFmtId="0" fontId="109" fillId="40" borderId="0" applyNumberFormat="0" applyBorder="0" applyAlignment="0" applyProtection="0"/>
    <xf numFmtId="0" fontId="109" fillId="53" borderId="0" applyNumberFormat="0" applyBorder="0" applyAlignment="0" applyProtection="0"/>
    <xf numFmtId="0" fontId="109" fillId="40" borderId="0" applyNumberFormat="0" applyBorder="0" applyAlignment="0" applyProtection="0"/>
    <xf numFmtId="0" fontId="151" fillId="14" borderId="0" applyNumberFormat="0" applyBorder="0" applyAlignment="0" applyProtection="0"/>
    <xf numFmtId="0" fontId="109" fillId="14" borderId="0" applyNumberFormat="0" applyBorder="0" applyAlignment="0" applyProtection="0"/>
    <xf numFmtId="0" fontId="152" fillId="54" borderId="0" applyNumberFormat="0" applyBorder="0" applyAlignment="0" applyProtection="0"/>
    <xf numFmtId="0" fontId="151" fillId="14" borderId="0" applyNumberFormat="0" applyBorder="0" applyAlignment="0" applyProtection="0"/>
    <xf numFmtId="0" fontId="109" fillId="57" borderId="0" applyNumberFormat="0" applyBorder="0" applyAlignment="0" applyProtection="0"/>
    <xf numFmtId="0" fontId="109" fillId="54" borderId="0" applyNumberFormat="0" applyBorder="0" applyAlignment="0" applyProtection="0"/>
    <xf numFmtId="0" fontId="109" fillId="57" borderId="0" applyNumberFormat="0" applyBorder="0" applyAlignment="0" applyProtection="0"/>
    <xf numFmtId="0" fontId="109" fillId="54" borderId="0" applyNumberFormat="0" applyBorder="0" applyAlignment="0" applyProtection="0"/>
    <xf numFmtId="0" fontId="151" fillId="15" borderId="0" applyNumberFormat="0" applyBorder="0" applyAlignment="0" applyProtection="0"/>
    <xf numFmtId="0" fontId="109" fillId="15" borderId="0" applyNumberFormat="0" applyBorder="0" applyAlignment="0" applyProtection="0"/>
    <xf numFmtId="0" fontId="152" fillId="15" borderId="0" applyNumberFormat="0" applyBorder="0" applyAlignment="0" applyProtection="0"/>
    <xf numFmtId="0" fontId="151" fillId="15" borderId="0" applyNumberFormat="0" applyBorder="0" applyAlignment="0" applyProtection="0"/>
    <xf numFmtId="0" fontId="109" fillId="43" borderId="0" applyNumberFormat="0" applyBorder="0" applyAlignment="0" applyProtection="0"/>
    <xf numFmtId="0" fontId="109" fillId="43" borderId="0" applyNumberFormat="0" applyBorder="0" applyAlignment="0" applyProtection="0"/>
    <xf numFmtId="0" fontId="109" fillId="15" borderId="0" applyNumberFormat="0" applyBorder="0" applyAlignment="0" applyProtection="0"/>
    <xf numFmtId="0" fontId="151" fillId="23" borderId="0" applyNumberFormat="0" applyBorder="0" applyAlignment="0" applyProtection="0"/>
    <xf numFmtId="0" fontId="109" fillId="23" borderId="0" applyNumberFormat="0" applyBorder="0" applyAlignment="0" applyProtection="0"/>
    <xf numFmtId="0" fontId="152" fillId="23" borderId="0" applyNumberFormat="0" applyBorder="0" applyAlignment="0" applyProtection="0"/>
    <xf numFmtId="0" fontId="151" fillId="23" borderId="0" applyNumberFormat="0" applyBorder="0" applyAlignment="0" applyProtection="0"/>
    <xf numFmtId="0" fontId="109" fillId="55" borderId="0" applyNumberFormat="0" applyBorder="0" applyAlignment="0" applyProtection="0"/>
    <xf numFmtId="0" fontId="109" fillId="21" borderId="0" applyNumberFormat="0" applyBorder="0" applyAlignment="0" applyProtection="0"/>
    <xf numFmtId="0" fontId="109" fillId="55" borderId="0" applyNumberFormat="0" applyBorder="0" applyAlignment="0" applyProtection="0"/>
    <xf numFmtId="0" fontId="109" fillId="21" borderId="0" applyNumberFormat="0" applyBorder="0" applyAlignment="0" applyProtection="0"/>
    <xf numFmtId="0" fontId="153" fillId="5" borderId="0" applyNumberFormat="0" applyBorder="0" applyAlignment="0" applyProtection="0"/>
    <xf numFmtId="0" fontId="134" fillId="5" borderId="0" applyNumberFormat="0" applyBorder="0" applyAlignment="0" applyProtection="0"/>
    <xf numFmtId="0" fontId="153" fillId="5" borderId="0" applyNumberFormat="0" applyBorder="0" applyAlignment="0" applyProtection="0"/>
    <xf numFmtId="0" fontId="134" fillId="31" borderId="0" applyNumberFormat="0" applyBorder="0" applyAlignment="0" applyProtection="0"/>
    <xf numFmtId="0" fontId="134" fillId="7" borderId="0" applyNumberFormat="0" applyBorder="0" applyAlignment="0" applyProtection="0"/>
    <xf numFmtId="0" fontId="134" fillId="31" borderId="0" applyNumberFormat="0" applyBorder="0" applyAlignment="0" applyProtection="0"/>
    <xf numFmtId="0" fontId="134" fillId="7" borderId="0" applyNumberFormat="0" applyBorder="0" applyAlignment="0" applyProtection="0"/>
    <xf numFmtId="0" fontId="154" fillId="17" borderId="18" applyNumberFormat="0" applyAlignment="0" applyProtection="0"/>
    <xf numFmtId="0" fontId="132" fillId="17" borderId="18" applyNumberFormat="0" applyAlignment="0" applyProtection="0"/>
    <xf numFmtId="0" fontId="132" fillId="17" borderId="18" applyNumberFormat="0" applyAlignment="0" applyProtection="0"/>
    <xf numFmtId="0" fontId="154" fillId="17" borderId="18" applyNumberFormat="0" applyAlignment="0" applyProtection="0"/>
    <xf numFmtId="0" fontId="132" fillId="58" borderId="18" applyNumberFormat="0" applyAlignment="0" applyProtection="0"/>
    <xf numFmtId="0" fontId="133" fillId="25" borderId="18" applyNumberFormat="0" applyAlignment="0" applyProtection="0"/>
    <xf numFmtId="0" fontId="132" fillId="58" borderId="18" applyNumberFormat="0" applyAlignment="0" applyProtection="0"/>
    <xf numFmtId="0" fontId="133" fillId="25" borderId="18" applyNumberFormat="0" applyAlignment="0" applyProtection="0"/>
    <xf numFmtId="0" fontId="24" fillId="46" borderId="0" applyBorder="0" applyProtection="0">
      <alignment horizontal="right" vertical="center" wrapText="1"/>
    </xf>
    <xf numFmtId="0" fontId="24" fillId="46" borderId="0" applyBorder="0" applyProtection="0">
      <alignment horizontal="right" vertical="center" wrapText="1"/>
    </xf>
    <xf numFmtId="0" fontId="24" fillId="46" borderId="0" applyBorder="0" applyProtection="0">
      <alignment horizontal="right" vertical="center" wrapText="1"/>
    </xf>
    <xf numFmtId="0" fontId="24" fillId="46" borderId="0" applyBorder="0" applyProtection="0">
      <alignment horizontal="right" vertical="center" wrapText="1"/>
    </xf>
    <xf numFmtId="0" fontId="24" fillId="46" borderId="33" applyProtection="0">
      <alignment horizontal="right" vertical="center" wrapText="1"/>
    </xf>
    <xf numFmtId="0" fontId="24" fillId="46" borderId="33" applyProtection="0">
      <alignment horizontal="right" vertical="center" wrapText="1"/>
    </xf>
    <xf numFmtId="0" fontId="24" fillId="46" borderId="33" applyProtection="0">
      <alignment horizontal="right" vertical="center" wrapText="1"/>
    </xf>
    <xf numFmtId="0" fontId="24" fillId="46" borderId="33" applyProtection="0">
      <alignment horizontal="right" vertical="center" wrapText="1"/>
    </xf>
    <xf numFmtId="0" fontId="24" fillId="46" borderId="34" applyProtection="0">
      <alignment horizontal="right" vertical="center" wrapText="1"/>
    </xf>
    <xf numFmtId="0" fontId="24" fillId="46" borderId="34" applyProtection="0">
      <alignment horizontal="right" vertical="center" wrapText="1"/>
    </xf>
    <xf numFmtId="0" fontId="24" fillId="46" borderId="34" applyProtection="0">
      <alignment horizontal="right" vertical="center" wrapText="1"/>
    </xf>
    <xf numFmtId="0" fontId="24" fillId="46" borderId="34" applyProtection="0">
      <alignment horizontal="right" vertical="center" wrapText="1"/>
    </xf>
    <xf numFmtId="0" fontId="24" fillId="46" borderId="35" applyProtection="0">
      <alignment horizontal="right" vertical="center" wrapText="1"/>
    </xf>
    <xf numFmtId="0" fontId="24" fillId="46" borderId="35" applyProtection="0">
      <alignment horizontal="right" vertical="center" wrapText="1"/>
    </xf>
    <xf numFmtId="0" fontId="24" fillId="46" borderId="35" applyProtection="0">
      <alignment horizontal="right" vertical="center" wrapText="1"/>
    </xf>
    <xf numFmtId="0" fontId="24" fillId="46" borderId="35" applyProtection="0">
      <alignment horizontal="right" vertical="center" wrapText="1"/>
    </xf>
    <xf numFmtId="0" fontId="24" fillId="46" borderId="36" applyProtection="0">
      <alignment horizontal="right" vertical="center" wrapText="1"/>
    </xf>
    <xf numFmtId="0" fontId="24" fillId="46" borderId="36" applyProtection="0">
      <alignment horizontal="right" vertical="center" wrapText="1"/>
    </xf>
    <xf numFmtId="0" fontId="24" fillId="46" borderId="36" applyProtection="0">
      <alignment horizontal="right" vertical="center" wrapText="1"/>
    </xf>
    <xf numFmtId="0" fontId="24" fillId="46" borderId="36" applyProtection="0">
      <alignment horizontal="right" vertical="center" wrapText="1"/>
    </xf>
    <xf numFmtId="0" fontId="24" fillId="46" borderId="37" applyProtection="0">
      <alignment horizontal="right" vertical="center" wrapText="1"/>
    </xf>
    <xf numFmtId="0" fontId="24" fillId="46" borderId="37" applyProtection="0">
      <alignment horizontal="right" vertical="center" wrapText="1"/>
    </xf>
    <xf numFmtId="0" fontId="24" fillId="46" borderId="37" applyProtection="0">
      <alignment horizontal="right" vertical="center" wrapText="1"/>
    </xf>
    <xf numFmtId="0" fontId="24" fillId="46" borderId="37" applyProtection="0">
      <alignment horizontal="right" vertical="center" wrapText="1"/>
    </xf>
    <xf numFmtId="0" fontId="24" fillId="46" borderId="38" applyProtection="0">
      <alignment horizontal="right" vertical="center" wrapText="1"/>
    </xf>
    <xf numFmtId="0" fontId="24" fillId="46" borderId="38" applyProtection="0">
      <alignment horizontal="right" vertical="center" wrapText="1"/>
    </xf>
    <xf numFmtId="0" fontId="24" fillId="46" borderId="38" applyProtection="0">
      <alignment horizontal="right" vertical="center" wrapText="1"/>
    </xf>
    <xf numFmtId="0" fontId="24" fillId="46" borderId="38" applyProtection="0">
      <alignment horizontal="right" vertical="center" wrapText="1"/>
    </xf>
    <xf numFmtId="0" fontId="24" fillId="46" borderId="39" applyProtection="0">
      <alignment horizontal="right" vertical="center" wrapText="1"/>
    </xf>
    <xf numFmtId="0" fontId="24" fillId="46" borderId="39" applyProtection="0">
      <alignment horizontal="right" vertical="center" wrapText="1"/>
    </xf>
    <xf numFmtId="0" fontId="24" fillId="46" borderId="39" applyProtection="0">
      <alignment horizontal="right" vertical="center" wrapText="1"/>
    </xf>
    <xf numFmtId="0" fontId="24" fillId="46" borderId="39" applyProtection="0">
      <alignment horizontal="right" vertical="center" wrapText="1"/>
    </xf>
    <xf numFmtId="0" fontId="24" fillId="46" borderId="40" applyProtection="0">
      <alignment horizontal="right" vertical="center" wrapText="1"/>
    </xf>
    <xf numFmtId="0" fontId="24" fillId="46" borderId="40" applyProtection="0">
      <alignment horizontal="right" vertical="center" wrapText="1"/>
    </xf>
    <xf numFmtId="0" fontId="24" fillId="46" borderId="40" applyProtection="0">
      <alignment horizontal="right" vertical="center" wrapText="1"/>
    </xf>
    <xf numFmtId="0" fontId="24" fillId="46" borderId="40" applyProtection="0">
      <alignment horizontal="right" vertical="center" wrapText="1"/>
    </xf>
    <xf numFmtId="0" fontId="155" fillId="24" borderId="17" applyNumberFormat="0" applyAlignment="0" applyProtection="0"/>
    <xf numFmtId="0" fontId="131" fillId="24" borderId="17" applyNumberFormat="0" applyAlignment="0" applyProtection="0"/>
    <xf numFmtId="0" fontId="156" fillId="24" borderId="17" applyNumberFormat="0" applyAlignment="0" applyProtection="0"/>
    <xf numFmtId="0" fontId="131" fillId="24" borderId="17" applyNumberFormat="0" applyAlignment="0" applyProtection="0"/>
    <xf numFmtId="0" fontId="155" fillId="24" borderId="17" applyNumberFormat="0" applyAlignment="0" applyProtection="0"/>
    <xf numFmtId="0" fontId="131" fillId="56" borderId="17" applyNumberFormat="0" applyAlignment="0" applyProtection="0"/>
    <xf numFmtId="0" fontId="131" fillId="56" borderId="17" applyNumberFormat="0" applyAlignment="0" applyProtection="0"/>
    <xf numFmtId="0" fontId="131" fillId="24" borderId="17" applyNumberFormat="0" applyAlignment="0" applyProtection="0"/>
    <xf numFmtId="4" fontId="124" fillId="0" borderId="0">
      <alignment horizontal="right" vertical="top" wrapText="1"/>
    </xf>
    <xf numFmtId="0" fontId="24" fillId="46" borderId="41" applyProtection="0">
      <alignment horizontal="center" wrapText="1"/>
    </xf>
    <xf numFmtId="0" fontId="24" fillId="46" borderId="41" applyProtection="0">
      <alignment horizontal="center" wrapText="1"/>
    </xf>
    <xf numFmtId="0" fontId="24" fillId="46" borderId="41" applyProtection="0">
      <alignment horizontal="center" wrapText="1"/>
    </xf>
    <xf numFmtId="0" fontId="24" fillId="46" borderId="41" applyProtection="0">
      <alignment horizontal="center" wrapText="1"/>
    </xf>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157" fillId="0" borderId="0" applyFont="0" applyFill="0" applyBorder="0" applyAlignment="0" applyProtection="0"/>
    <xf numFmtId="172" fontId="24" fillId="0" borderId="0" applyFont="0" applyFill="0" applyBorder="0" applyAlignment="0" applyProtection="0"/>
    <xf numFmtId="43" fontId="42" fillId="0" borderId="0" applyFont="0" applyFill="0" applyBorder="0" applyAlignment="0" applyProtection="0"/>
    <xf numFmtId="172" fontId="40" fillId="0" borderId="0" applyFont="0" applyFill="0" applyBorder="0" applyAlignment="0" applyProtection="0"/>
    <xf numFmtId="43" fontId="42" fillId="0" borderId="0" applyFont="0" applyFill="0" applyBorder="0" applyAlignment="0" applyProtection="0"/>
    <xf numFmtId="172" fontId="42"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157" fillId="0" borderId="0" applyFont="0" applyFill="0" applyBorder="0" applyAlignment="0" applyProtection="0"/>
    <xf numFmtId="172" fontId="157"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157" fillId="0" borderId="0" applyFont="0" applyFill="0" applyBorder="0" applyAlignment="0" applyProtection="0"/>
    <xf numFmtId="172" fontId="157" fillId="0" borderId="0" applyFont="0" applyFill="0" applyBorder="0" applyAlignment="0" applyProtection="0"/>
    <xf numFmtId="172" fontId="157"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6" fontId="24" fillId="0" borderId="0" applyFont="0" applyFill="0" applyBorder="0" applyAlignment="0" applyProtection="0"/>
    <xf numFmtId="172" fontId="40" fillId="0" borderId="0" applyFont="0" applyFill="0" applyBorder="0" applyAlignment="0" applyProtection="0"/>
    <xf numFmtId="172" fontId="158"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172" fontId="158" fillId="0" borderId="0" applyFont="0" applyFill="0" applyBorder="0" applyAlignment="0" applyProtection="0"/>
    <xf numFmtId="172" fontId="158"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157" fillId="0" borderId="0" applyFont="0" applyFill="0" applyBorder="0" applyAlignment="0" applyProtection="0"/>
    <xf numFmtId="172" fontId="157"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43" fontId="42" fillId="0" borderId="0" applyFont="0" applyFill="0" applyBorder="0" applyAlignment="0" applyProtection="0"/>
    <xf numFmtId="172" fontId="40" fillId="0" borderId="0" applyFont="0" applyFill="0" applyBorder="0" applyAlignment="0" applyProtection="0"/>
    <xf numFmtId="172" fontId="158"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2" fontId="158" fillId="0" borderId="0" applyFont="0" applyFill="0" applyBorder="0" applyAlignment="0" applyProtection="0"/>
    <xf numFmtId="172" fontId="158" fillId="0" borderId="0" applyFont="0" applyFill="0" applyBorder="0" applyAlignment="0" applyProtection="0"/>
    <xf numFmtId="172" fontId="157"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158"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158"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24" fillId="0" borderId="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 fontId="159" fillId="0" borderId="0">
      <alignment horizontal="right" vertical="top" wrapText="1"/>
      <protection locked="0"/>
    </xf>
    <xf numFmtId="4" fontId="160" fillId="0" borderId="0">
      <alignment horizontal="right" vertical="top" wrapText="1"/>
    </xf>
    <xf numFmtId="0" fontId="111" fillId="32" borderId="0" applyNumberFormat="0" applyBorder="0" applyAlignment="0" applyProtection="0"/>
    <xf numFmtId="0" fontId="111" fillId="6" borderId="0" applyNumberFormat="0" applyBorder="0" applyAlignment="0" applyProtection="0"/>
    <xf numFmtId="0" fontId="111" fillId="8"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8" borderId="0" applyNumberFormat="0" applyBorder="0" applyAlignment="0" applyProtection="0"/>
    <xf numFmtId="0" fontId="111" fillId="8" borderId="0" applyNumberFormat="0" applyBorder="0" applyAlignment="0" applyProtection="0"/>
    <xf numFmtId="0" fontId="111" fillId="32" borderId="0" applyNumberFormat="0" applyBorder="0" applyAlignment="0" applyProtection="0"/>
    <xf numFmtId="0" fontId="111" fillId="8" borderId="0" applyNumberFormat="0" applyBorder="0" applyAlignment="0" applyProtection="0"/>
    <xf numFmtId="0" fontId="47" fillId="6" borderId="0" applyNumberFormat="0" applyBorder="0" applyAlignment="0" applyProtection="0"/>
    <xf numFmtId="0" fontId="111" fillId="8" borderId="0" applyNumberFormat="0" applyBorder="0" applyAlignment="0" applyProtection="0"/>
    <xf numFmtId="0" fontId="111" fillId="6" borderId="0" applyNumberFormat="0" applyBorder="0" applyAlignment="0" applyProtection="0"/>
    <xf numFmtId="0" fontId="111" fillId="8" borderId="0" applyNumberFormat="0" applyBorder="0" applyAlignment="0" applyProtection="0"/>
    <xf numFmtId="0" fontId="111" fillId="8" borderId="0" applyNumberFormat="0" applyBorder="0" applyAlignment="0" applyProtection="0"/>
    <xf numFmtId="0" fontId="161" fillId="6" borderId="0" applyNumberFormat="0" applyBorder="0" applyAlignment="0" applyProtection="0"/>
    <xf numFmtId="0" fontId="161" fillId="6" borderId="0" applyNumberFormat="0" applyBorder="0" applyAlignment="0" applyProtection="0"/>
    <xf numFmtId="0" fontId="161" fillId="6" borderId="0" applyNumberFormat="0" applyBorder="0" applyAlignment="0" applyProtection="0"/>
    <xf numFmtId="0" fontId="111" fillId="6" borderId="0" applyNumberFormat="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7" fontId="24" fillId="0" borderId="0" applyFont="0" applyFill="0" applyBorder="0" applyAlignment="0" applyProtection="0"/>
    <xf numFmtId="7"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0" fontId="162" fillId="0" borderId="0" applyFont="0" applyFill="0" applyBorder="0" applyAlignment="0" applyProtection="0">
      <alignment horizontal="right" vertical="top"/>
    </xf>
    <xf numFmtId="7" fontId="24" fillId="0" borderId="0" applyFont="0" applyFill="0" applyBorder="0" applyAlignment="0" applyProtection="0"/>
    <xf numFmtId="0" fontId="162" fillId="0" borderId="0" applyFont="0" applyFill="0" applyBorder="0" applyAlignment="0" applyProtection="0">
      <alignment horizontal="right" vertical="top"/>
    </xf>
    <xf numFmtId="0" fontId="163" fillId="0" borderId="0"/>
    <xf numFmtId="0" fontId="42" fillId="0" borderId="0"/>
    <xf numFmtId="0" fontId="24" fillId="0" borderId="0"/>
    <xf numFmtId="0" fontId="164" fillId="0" borderId="0" applyNumberFormat="0" applyFill="0" applyBorder="0" applyAlignment="0" applyProtection="0"/>
    <xf numFmtId="0" fontId="165" fillId="0" borderId="0" applyNumberFormat="0" applyFill="0" applyBorder="0" applyAlignment="0" applyProtection="0"/>
    <xf numFmtId="0" fontId="164" fillId="0" borderId="0" applyNumberFormat="0" applyFill="0" applyBorder="0" applyAlignment="0" applyProtection="0"/>
    <xf numFmtId="0" fontId="165" fillId="0" borderId="0" applyNumberFormat="0" applyFill="0" applyBorder="0" applyAlignment="0" applyProtection="0"/>
    <xf numFmtId="0" fontId="111" fillId="8" borderId="0" applyNumberFormat="0" applyBorder="0" applyAlignment="0" applyProtection="0"/>
    <xf numFmtId="0" fontId="49" fillId="0" borderId="12" applyNumberFormat="0" applyFill="0" applyAlignment="0" applyProtection="0"/>
    <xf numFmtId="0" fontId="115" fillId="0" borderId="12" applyNumberFormat="0" applyFill="0" applyAlignment="0" applyProtection="0"/>
    <xf numFmtId="0" fontId="49" fillId="0" borderId="12" applyNumberFormat="0" applyFill="0" applyAlignment="0" applyProtection="0"/>
    <xf numFmtId="0" fontId="116" fillId="0" borderId="49" applyNumberFormat="0" applyFill="0" applyAlignment="0" applyProtection="0"/>
    <xf numFmtId="0" fontId="116" fillId="0" borderId="43" applyNumberFormat="0" applyFill="0" applyAlignment="0" applyProtection="0"/>
    <xf numFmtId="0" fontId="116" fillId="0" borderId="49" applyNumberFormat="0" applyFill="0" applyAlignment="0" applyProtection="0"/>
    <xf numFmtId="0" fontId="116" fillId="0" borderId="43" applyNumberFormat="0" applyFill="0" applyAlignment="0" applyProtection="0"/>
    <xf numFmtId="0" fontId="50" fillId="0" borderId="13" applyNumberFormat="0" applyFill="0" applyAlignment="0" applyProtection="0"/>
    <xf numFmtId="0" fontId="117" fillId="0" borderId="13" applyNumberFormat="0" applyFill="0" applyAlignment="0" applyProtection="0"/>
    <xf numFmtId="0" fontId="50" fillId="0" borderId="13" applyNumberFormat="0" applyFill="0" applyAlignment="0" applyProtection="0"/>
    <xf numFmtId="0" fontId="118" fillId="0" borderId="13" applyNumberFormat="0" applyFill="0" applyAlignment="0" applyProtection="0"/>
    <xf numFmtId="0" fontId="118" fillId="0" borderId="44" applyNumberFormat="0" applyFill="0" applyAlignment="0" applyProtection="0"/>
    <xf numFmtId="0" fontId="118" fillId="0" borderId="13" applyNumberFormat="0" applyFill="0" applyAlignment="0" applyProtection="0"/>
    <xf numFmtId="0" fontId="118" fillId="0" borderId="44" applyNumberFormat="0" applyFill="0" applyAlignment="0" applyProtection="0"/>
    <xf numFmtId="0" fontId="51" fillId="0" borderId="14" applyNumberFormat="0" applyFill="0" applyAlignment="0" applyProtection="0"/>
    <xf numFmtId="0" fontId="119" fillId="0" borderId="14" applyNumberFormat="0" applyFill="0" applyAlignment="0" applyProtection="0"/>
    <xf numFmtId="0" fontId="119" fillId="0" borderId="14" applyNumberFormat="0" applyFill="0" applyAlignment="0" applyProtection="0"/>
    <xf numFmtId="0" fontId="51" fillId="0" borderId="14" applyNumberFormat="0" applyFill="0" applyAlignment="0" applyProtection="0"/>
    <xf numFmtId="0" fontId="120" fillId="0" borderId="50" applyNumberFormat="0" applyFill="0" applyAlignment="0" applyProtection="0"/>
    <xf numFmtId="0" fontId="120" fillId="0" borderId="45" applyNumberFormat="0" applyFill="0" applyAlignment="0" applyProtection="0"/>
    <xf numFmtId="0" fontId="120" fillId="0" borderId="50" applyNumberFormat="0" applyFill="0" applyAlignment="0" applyProtection="0"/>
    <xf numFmtId="0" fontId="120" fillId="0" borderId="45" applyNumberFormat="0" applyFill="0" applyAlignment="0" applyProtection="0"/>
    <xf numFmtId="0" fontId="51" fillId="0" borderId="0" applyNumberFormat="0" applyFill="0" applyBorder="0" applyAlignment="0" applyProtection="0"/>
    <xf numFmtId="0" fontId="119" fillId="0" borderId="0" applyNumberFormat="0" applyFill="0" applyBorder="0" applyAlignment="0" applyProtection="0"/>
    <xf numFmtId="0" fontId="51"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12"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13" fillId="0" borderId="0" applyNumberFormat="0" applyFill="0" applyBorder="0" applyAlignment="0" applyProtection="0"/>
    <xf numFmtId="0" fontId="168" fillId="9" borderId="18" applyNumberFormat="0" applyAlignment="0" applyProtection="0"/>
    <xf numFmtId="169" fontId="24" fillId="0" borderId="42">
      <alignment vertical="center"/>
      <protection locked="0"/>
    </xf>
    <xf numFmtId="0" fontId="136" fillId="9" borderId="18" applyNumberFormat="0" applyAlignment="0" applyProtection="0"/>
    <xf numFmtId="169" fontId="24" fillId="0" borderId="42">
      <alignment vertical="center"/>
      <protection locked="0"/>
    </xf>
    <xf numFmtId="0" fontId="136" fillId="9" borderId="18" applyNumberFormat="0" applyAlignment="0" applyProtection="0"/>
    <xf numFmtId="0" fontId="168" fillId="9" borderId="18" applyNumberFormat="0" applyAlignment="0" applyProtection="0"/>
    <xf numFmtId="0" fontId="136" fillId="35" borderId="18" applyNumberFormat="0" applyAlignment="0" applyProtection="0"/>
    <xf numFmtId="0" fontId="136" fillId="18" borderId="18" applyNumberFormat="0" applyAlignment="0" applyProtection="0"/>
    <xf numFmtId="0" fontId="136" fillId="35" borderId="18" applyNumberFormat="0" applyAlignment="0" applyProtection="0"/>
    <xf numFmtId="0" fontId="136" fillId="18" borderId="18" applyNumberFormat="0" applyAlignment="0" applyProtection="0"/>
    <xf numFmtId="0" fontId="114" fillId="47" borderId="11" applyNumberFormat="0" applyAlignment="0" applyProtection="0"/>
    <xf numFmtId="0" fontId="114" fillId="17" borderId="11" applyNumberFormat="0" applyAlignment="0" applyProtection="0"/>
    <xf numFmtId="0" fontId="114" fillId="25" borderId="11" applyNumberFormat="0" applyAlignment="0" applyProtection="0"/>
    <xf numFmtId="0" fontId="114" fillId="17" borderId="11" applyNumberFormat="0" applyAlignment="0" applyProtection="0"/>
    <xf numFmtId="0" fontId="114" fillId="17" borderId="11" applyNumberFormat="0" applyAlignment="0" applyProtection="0"/>
    <xf numFmtId="0" fontId="114" fillId="25" borderId="11" applyNumberFormat="0" applyAlignment="0" applyProtection="0"/>
    <xf numFmtId="0" fontId="114" fillId="25" borderId="11" applyNumberFormat="0" applyAlignment="0" applyProtection="0"/>
    <xf numFmtId="0" fontId="114" fillId="47" borderId="11" applyNumberFormat="0" applyAlignment="0" applyProtection="0"/>
    <xf numFmtId="0" fontId="114" fillId="25" borderId="11" applyNumberFormat="0" applyAlignment="0" applyProtection="0"/>
    <xf numFmtId="0" fontId="48" fillId="17" borderId="11" applyNumberFormat="0" applyAlignment="0" applyProtection="0"/>
    <xf numFmtId="0" fontId="114" fillId="25" borderId="11" applyNumberFormat="0" applyAlignment="0" applyProtection="0"/>
    <xf numFmtId="0" fontId="114" fillId="17" borderId="11" applyNumberFormat="0" applyAlignment="0" applyProtection="0"/>
    <xf numFmtId="0" fontId="114" fillId="25" borderId="11" applyNumberFormat="0" applyAlignment="0" applyProtection="0"/>
    <xf numFmtId="0" fontId="114" fillId="25" borderId="11" applyNumberFormat="0" applyAlignment="0" applyProtection="0"/>
    <xf numFmtId="0" fontId="169" fillId="17" borderId="11" applyNumberFormat="0" applyAlignment="0" applyProtection="0"/>
    <xf numFmtId="0" fontId="169" fillId="17" borderId="11" applyNumberFormat="0" applyAlignment="0" applyProtection="0"/>
    <xf numFmtId="0" fontId="169" fillId="17" borderId="11" applyNumberFormat="0" applyAlignment="0" applyProtection="0"/>
    <xf numFmtId="0" fontId="114" fillId="17" borderId="11" applyNumberFormat="0" applyAlignment="0" applyProtection="0"/>
    <xf numFmtId="0" fontId="170" fillId="0" borderId="0">
      <alignment horizontal="right" vertical="top"/>
    </xf>
    <xf numFmtId="0" fontId="171" fillId="0" borderId="0">
      <alignment horizontal="justify" vertical="top" wrapText="1"/>
    </xf>
    <xf numFmtId="0" fontId="170" fillId="0" borderId="0">
      <alignment horizontal="left"/>
    </xf>
    <xf numFmtId="0" fontId="171" fillId="0" borderId="0">
      <alignment horizontal="right"/>
    </xf>
    <xf numFmtId="4" fontId="171" fillId="0" borderId="0">
      <alignment horizontal="right" wrapText="1"/>
    </xf>
    <xf numFmtId="0" fontId="171" fillId="0" borderId="0">
      <alignment horizontal="right"/>
    </xf>
    <xf numFmtId="4" fontId="171" fillId="0" borderId="0">
      <alignment horizontal="right"/>
    </xf>
    <xf numFmtId="0" fontId="172" fillId="59" borderId="0">
      <protection locked="0"/>
    </xf>
    <xf numFmtId="0" fontId="173" fillId="0" borderId="16" applyNumberFormat="0" applyFill="0" applyAlignment="0" applyProtection="0"/>
    <xf numFmtId="0" fontId="129" fillId="0" borderId="16" applyNumberFormat="0" applyFill="0" applyAlignment="0" applyProtection="0"/>
    <xf numFmtId="0" fontId="173" fillId="0" borderId="16" applyNumberFormat="0" applyFill="0" applyAlignment="0" applyProtection="0"/>
    <xf numFmtId="0" fontId="130" fillId="0" borderId="46" applyNumberFormat="0" applyFill="0" applyAlignment="0" applyProtection="0"/>
    <xf numFmtId="0" fontId="130" fillId="0" borderId="46" applyNumberFormat="0" applyFill="0" applyAlignment="0" applyProtection="0"/>
    <xf numFmtId="0" fontId="115" fillId="0" borderId="12" applyNumberFormat="0" applyFill="0" applyAlignment="0" applyProtection="0"/>
    <xf numFmtId="0" fontId="116" fillId="0" borderId="43" applyNumberFormat="0" applyFill="0" applyAlignment="0" applyProtection="0"/>
    <xf numFmtId="0" fontId="49" fillId="0" borderId="12" applyNumberFormat="0" applyFill="0" applyAlignment="0" applyProtection="0"/>
    <xf numFmtId="0" fontId="115" fillId="0" borderId="12" applyNumberFormat="0" applyFill="0" applyAlignment="0" applyProtection="0"/>
    <xf numFmtId="0" fontId="116" fillId="0" borderId="43" applyNumberFormat="0" applyFill="0" applyAlignment="0" applyProtection="0"/>
    <xf numFmtId="0" fontId="116" fillId="0" borderId="43" applyNumberFormat="0" applyFill="0" applyAlignment="0" applyProtection="0"/>
    <xf numFmtId="0" fontId="49" fillId="0" borderId="12" applyNumberFormat="0" applyFill="0" applyAlignment="0" applyProtection="0"/>
    <xf numFmtId="0" fontId="49" fillId="0" borderId="12" applyNumberFormat="0" applyFill="0" applyAlignment="0" applyProtection="0"/>
    <xf numFmtId="0" fontId="49" fillId="0" borderId="12" applyNumberFormat="0" applyFill="0" applyAlignment="0" applyProtection="0"/>
    <xf numFmtId="0" fontId="115" fillId="0" borderId="12" applyNumberFormat="0" applyFill="0" applyAlignment="0" applyProtection="0"/>
    <xf numFmtId="0" fontId="117" fillId="0" borderId="13" applyNumberFormat="0" applyFill="0" applyAlignment="0" applyProtection="0"/>
    <xf numFmtId="0" fontId="118" fillId="0" borderId="44" applyNumberFormat="0" applyFill="0" applyAlignment="0" applyProtection="0"/>
    <xf numFmtId="0" fontId="50" fillId="0" borderId="13" applyNumberFormat="0" applyFill="0" applyAlignment="0" applyProtection="0"/>
    <xf numFmtId="0" fontId="117" fillId="0" borderId="13"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50" fillId="0" borderId="13" applyNumberFormat="0" applyFill="0" applyAlignment="0" applyProtection="0"/>
    <xf numFmtId="0" fontId="50" fillId="0" borderId="13" applyNumberFormat="0" applyFill="0" applyAlignment="0" applyProtection="0"/>
    <xf numFmtId="0" fontId="50" fillId="0" borderId="13" applyNumberFormat="0" applyFill="0" applyAlignment="0" applyProtection="0"/>
    <xf numFmtId="0" fontId="117" fillId="0" borderId="13" applyNumberFormat="0" applyFill="0" applyAlignment="0" applyProtection="0"/>
    <xf numFmtId="0" fontId="119" fillId="0" borderId="14" applyNumberFormat="0" applyFill="0" applyAlignment="0" applyProtection="0"/>
    <xf numFmtId="0" fontId="120" fillId="0" borderId="45" applyNumberFormat="0" applyFill="0" applyAlignment="0" applyProtection="0"/>
    <xf numFmtId="0" fontId="51" fillId="0" borderId="14" applyNumberFormat="0" applyFill="0" applyAlignment="0" applyProtection="0"/>
    <xf numFmtId="0" fontId="119" fillId="0" borderId="14" applyNumberFormat="0" applyFill="0" applyAlignment="0" applyProtection="0"/>
    <xf numFmtId="0" fontId="120" fillId="0" borderId="45" applyNumberFormat="0" applyFill="0" applyAlignment="0" applyProtection="0"/>
    <xf numFmtId="0" fontId="120" fillId="0" borderId="45"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119" fillId="0" borderId="14" applyNumberFormat="0" applyFill="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51"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52" fillId="0" borderId="0" applyNumberFormat="0" applyFill="0" applyBorder="0" applyAlignment="0" applyProtection="0"/>
    <xf numFmtId="4" fontId="174" fillId="0" borderId="0">
      <alignment horizontal="left" vertical="top"/>
      <protection locked="0"/>
    </xf>
    <xf numFmtId="4" fontId="174" fillId="0" borderId="0">
      <alignment horizontal="left" vertical="top"/>
      <protection locked="0"/>
    </xf>
    <xf numFmtId="0" fontId="40" fillId="0" borderId="0"/>
    <xf numFmtId="0" fontId="24" fillId="0" borderId="0"/>
    <xf numFmtId="0" fontId="1" fillId="0" borderId="0"/>
    <xf numFmtId="0" fontId="1" fillId="0" borderId="0"/>
    <xf numFmtId="0" fontId="24"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0"/>
    <xf numFmtId="0" fontId="12" fillId="0" borderId="0"/>
    <xf numFmtId="0" fontId="12" fillId="0" borderId="0"/>
    <xf numFmtId="0" fontId="42" fillId="0" borderId="0"/>
    <xf numFmtId="0" fontId="42" fillId="0" borderId="0"/>
    <xf numFmtId="0" fontId="42" fillId="0" borderId="0"/>
    <xf numFmtId="0" fontId="24" fillId="0" borderId="0"/>
    <xf numFmtId="0" fontId="1" fillId="0" borderId="0"/>
    <xf numFmtId="0" fontId="1" fillId="0" borderId="0"/>
    <xf numFmtId="0" fontId="1" fillId="0" borderId="0"/>
    <xf numFmtId="0" fontId="1" fillId="0" borderId="0"/>
    <xf numFmtId="0" fontId="40" fillId="0" borderId="0"/>
    <xf numFmtId="0" fontId="24" fillId="0" borderId="0"/>
    <xf numFmtId="0" fontId="175" fillId="0" borderId="0"/>
    <xf numFmtId="0" fontId="175" fillId="0" borderId="0"/>
    <xf numFmtId="0" fontId="40" fillId="0" borderId="0"/>
    <xf numFmtId="0" fontId="158" fillId="0" borderId="0"/>
    <xf numFmtId="0" fontId="176" fillId="0" borderId="0"/>
    <xf numFmtId="0" fontId="1" fillId="0" borderId="0"/>
    <xf numFmtId="0" fontId="1" fillId="0" borderId="0"/>
    <xf numFmtId="0" fontId="24" fillId="0" borderId="0"/>
    <xf numFmtId="0" fontId="24" fillId="0" borderId="0"/>
    <xf numFmtId="0" fontId="24" fillId="0" borderId="0"/>
    <xf numFmtId="0" fontId="177" fillId="0" borderId="0"/>
    <xf numFmtId="0" fontId="29" fillId="0" borderId="0"/>
    <xf numFmtId="0" fontId="1" fillId="0" borderId="0"/>
    <xf numFmtId="0" fontId="42" fillId="0" borderId="0"/>
    <xf numFmtId="0" fontId="12" fillId="0" borderId="0"/>
    <xf numFmtId="0" fontId="125" fillId="0" borderId="0"/>
    <xf numFmtId="0" fontId="24" fillId="0" borderId="0"/>
    <xf numFmtId="0" fontId="177" fillId="0" borderId="0"/>
    <xf numFmtId="0" fontId="24" fillId="0" borderId="0"/>
    <xf numFmtId="0" fontId="24" fillId="0" borderId="0"/>
    <xf numFmtId="0" fontId="24" fillId="0" borderId="0"/>
    <xf numFmtId="0" fontId="24" fillId="0" borderId="0"/>
    <xf numFmtId="0" fontId="24" fillId="0" borderId="0"/>
    <xf numFmtId="0" fontId="42" fillId="0" borderId="0"/>
    <xf numFmtId="0" fontId="42" fillId="0" borderId="0"/>
    <xf numFmtId="0" fontId="40" fillId="0" borderId="0"/>
    <xf numFmtId="0" fontId="40" fillId="0" borderId="0"/>
    <xf numFmtId="0" fontId="42" fillId="0" borderId="0"/>
    <xf numFmtId="0" fontId="1" fillId="0" borderId="0"/>
    <xf numFmtId="0" fontId="22" fillId="0" borderId="0"/>
    <xf numFmtId="0" fontId="42" fillId="0" borderId="0"/>
    <xf numFmtId="0" fontId="24" fillId="0" borderId="0"/>
    <xf numFmtId="0" fontId="24" fillId="0" borderId="0"/>
    <xf numFmtId="0" fontId="1" fillId="0" borderId="0"/>
    <xf numFmtId="0" fontId="24" fillId="0" borderId="0"/>
    <xf numFmtId="0" fontId="123" fillId="0" borderId="0"/>
    <xf numFmtId="0" fontId="42" fillId="0" borderId="0"/>
    <xf numFmtId="0" fontId="177" fillId="0" borderId="0"/>
    <xf numFmtId="0" fontId="178" fillId="0" borderId="0"/>
    <xf numFmtId="0" fontId="12" fillId="0" borderId="0"/>
    <xf numFmtId="0" fontId="24" fillId="0" borderId="0"/>
    <xf numFmtId="0" fontId="42" fillId="0" borderId="0"/>
    <xf numFmtId="0" fontId="40" fillId="0" borderId="0"/>
    <xf numFmtId="0" fontId="124" fillId="0" borderId="0"/>
    <xf numFmtId="0" fontId="42" fillId="0" borderId="0"/>
    <xf numFmtId="0" fontId="40" fillId="0" borderId="0"/>
    <xf numFmtId="0" fontId="42" fillId="0" borderId="0"/>
    <xf numFmtId="0" fontId="12" fillId="0" borderId="0"/>
    <xf numFmtId="0" fontId="123" fillId="0" borderId="0"/>
    <xf numFmtId="0" fontId="40" fillId="0" borderId="0"/>
    <xf numFmtId="0" fontId="24" fillId="0" borderId="0"/>
    <xf numFmtId="0" fontId="123" fillId="0" borderId="0"/>
    <xf numFmtId="0" fontId="24" fillId="0" borderId="0"/>
    <xf numFmtId="0" fontId="24" fillId="0" borderId="0"/>
    <xf numFmtId="0" fontId="24" fillId="0" borderId="0"/>
    <xf numFmtId="0" fontId="24" fillId="0" borderId="0"/>
    <xf numFmtId="0" fontId="42" fillId="0" borderId="0"/>
    <xf numFmtId="0" fontId="42" fillId="0" borderId="0"/>
    <xf numFmtId="0" fontId="78" fillId="0" borderId="0"/>
    <xf numFmtId="0" fontId="24" fillId="0" borderId="0"/>
    <xf numFmtId="0" fontId="24" fillId="0" borderId="0"/>
    <xf numFmtId="0" fontId="24" fillId="0" borderId="0"/>
    <xf numFmtId="0" fontId="78" fillId="0" borderId="0"/>
    <xf numFmtId="0" fontId="1" fillId="0" borderId="0"/>
    <xf numFmtId="0" fontId="42" fillId="0" borderId="0"/>
    <xf numFmtId="0" fontId="24" fillId="0" borderId="0"/>
    <xf numFmtId="0" fontId="22" fillId="0" borderId="0"/>
    <xf numFmtId="0" fontId="40" fillId="0" borderId="0"/>
    <xf numFmtId="0" fontId="42" fillId="0" borderId="0"/>
    <xf numFmtId="0" fontId="1" fillId="0" borderId="0"/>
    <xf numFmtId="0" fontId="24" fillId="0" borderId="0"/>
    <xf numFmtId="0" fontId="22" fillId="0" borderId="0"/>
    <xf numFmtId="0" fontId="24" fillId="0" borderId="0"/>
    <xf numFmtId="0" fontId="1" fillId="0" borderId="0"/>
    <xf numFmtId="0" fontId="1" fillId="0" borderId="0"/>
    <xf numFmtId="0" fontId="1" fillId="0" borderId="0"/>
    <xf numFmtId="0" fontId="1" fillId="0" borderId="0"/>
    <xf numFmtId="0" fontId="42" fillId="0" borderId="0"/>
    <xf numFmtId="0" fontId="24" fillId="0" borderId="0"/>
    <xf numFmtId="0" fontId="125" fillId="0" borderId="0"/>
    <xf numFmtId="0" fontId="42" fillId="0" borderId="0"/>
    <xf numFmtId="0" fontId="42" fillId="0" borderId="0"/>
    <xf numFmtId="0" fontId="1" fillId="0" borderId="0"/>
    <xf numFmtId="0" fontId="24" fillId="0" borderId="0"/>
    <xf numFmtId="0" fontId="24" fillId="0" borderId="0"/>
    <xf numFmtId="0" fontId="24" fillId="0" borderId="0"/>
    <xf numFmtId="0" fontId="24" fillId="0" borderId="0"/>
    <xf numFmtId="164" fontId="24" fillId="0" borderId="0"/>
    <xf numFmtId="164" fontId="24" fillId="0" borderId="0"/>
    <xf numFmtId="164" fontId="24" fillId="0" borderId="0"/>
    <xf numFmtId="0" fontId="24" fillId="0" borderId="0"/>
    <xf numFmtId="0" fontId="24" fillId="0" borderId="0"/>
    <xf numFmtId="0" fontId="24" fillId="0" borderId="0"/>
    <xf numFmtId="164" fontId="24" fillId="0" borderId="0"/>
    <xf numFmtId="0" fontId="24" fillId="0" borderId="0"/>
    <xf numFmtId="0" fontId="24" fillId="0" borderId="0"/>
    <xf numFmtId="0" fontId="1" fillId="0" borderId="0"/>
    <xf numFmtId="0" fontId="1" fillId="0" borderId="0"/>
    <xf numFmtId="0" fontId="24" fillId="0" borderId="0"/>
    <xf numFmtId="0" fontId="177" fillId="0" borderId="0"/>
    <xf numFmtId="0" fontId="40" fillId="0" borderId="0"/>
    <xf numFmtId="0" fontId="178" fillId="0" borderId="0"/>
    <xf numFmtId="0" fontId="24" fillId="0" borderId="0"/>
    <xf numFmtId="0" fontId="178" fillId="0" borderId="0"/>
    <xf numFmtId="0" fontId="24" fillId="0" borderId="0"/>
    <xf numFmtId="0" fontId="24" fillId="0" borderId="0"/>
    <xf numFmtId="0" fontId="125" fillId="0" borderId="0"/>
    <xf numFmtId="0" fontId="125" fillId="0" borderId="0"/>
    <xf numFmtId="0" fontId="42" fillId="0" borderId="0"/>
    <xf numFmtId="0" fontId="12" fillId="0" borderId="0"/>
    <xf numFmtId="0" fontId="12" fillId="0" borderId="0"/>
    <xf numFmtId="0" fontId="40" fillId="0" borderId="0"/>
    <xf numFmtId="0" fontId="123" fillId="0" borderId="0"/>
    <xf numFmtId="0" fontId="177" fillId="0" borderId="0"/>
    <xf numFmtId="0" fontId="12" fillId="0" borderId="0"/>
    <xf numFmtId="0" fontId="24" fillId="0" borderId="0"/>
    <xf numFmtId="0" fontId="124" fillId="0" borderId="0"/>
    <xf numFmtId="0" fontId="42" fillId="0" borderId="0"/>
    <xf numFmtId="0" fontId="42" fillId="0" borderId="0"/>
    <xf numFmtId="0" fontId="42" fillId="0" borderId="0"/>
    <xf numFmtId="0" fontId="100" fillId="0" borderId="0"/>
    <xf numFmtId="0" fontId="24" fillId="0" borderId="0"/>
    <xf numFmtId="0" fontId="42" fillId="0" borderId="0"/>
    <xf numFmtId="0" fontId="24" fillId="0" borderId="0"/>
    <xf numFmtId="0" fontId="100" fillId="0" borderId="0"/>
    <xf numFmtId="0" fontId="1" fillId="0" borderId="0"/>
    <xf numFmtId="0" fontId="126" fillId="0" borderId="0"/>
    <xf numFmtId="0" fontId="24" fillId="0" borderId="0"/>
    <xf numFmtId="0" fontId="42" fillId="0" borderId="0"/>
    <xf numFmtId="0" fontId="24" fillId="0" borderId="0"/>
    <xf numFmtId="0" fontId="24" fillId="0" borderId="0"/>
    <xf numFmtId="0" fontId="124" fillId="0" borderId="0"/>
    <xf numFmtId="0" fontId="24" fillId="0" borderId="0"/>
    <xf numFmtId="0" fontId="24" fillId="0" borderId="0"/>
    <xf numFmtId="0" fontId="42" fillId="0" borderId="0"/>
    <xf numFmtId="0" fontId="42" fillId="0" borderId="0"/>
    <xf numFmtId="0" fontId="42" fillId="0" borderId="0"/>
    <xf numFmtId="0" fontId="40" fillId="0" borderId="0"/>
    <xf numFmtId="0" fontId="40" fillId="0" borderId="0"/>
    <xf numFmtId="0" fontId="42" fillId="0" borderId="0"/>
    <xf numFmtId="0" fontId="40" fillId="0" borderId="0"/>
    <xf numFmtId="0" fontId="24" fillId="0" borderId="0"/>
    <xf numFmtId="0" fontId="126" fillId="0" borderId="0"/>
    <xf numFmtId="0" fontId="24" fillId="0" borderId="0"/>
    <xf numFmtId="0" fontId="24" fillId="0" borderId="0"/>
    <xf numFmtId="0" fontId="40" fillId="0" borderId="0"/>
    <xf numFmtId="0" fontId="29" fillId="0" borderId="0"/>
    <xf numFmtId="0" fontId="179" fillId="0" borderId="0">
      <alignment horizontal="left" wrapText="1"/>
    </xf>
    <xf numFmtId="0" fontId="179" fillId="0" borderId="0">
      <alignment horizontal="left" wrapText="1"/>
    </xf>
    <xf numFmtId="0" fontId="179" fillId="0" borderId="0">
      <alignment horizontal="left" wrapText="1"/>
    </xf>
    <xf numFmtId="0" fontId="40" fillId="0" borderId="0"/>
    <xf numFmtId="0" fontId="24" fillId="0" borderId="0"/>
    <xf numFmtId="0" fontId="1" fillId="0" borderId="0"/>
    <xf numFmtId="0" fontId="179" fillId="0" borderId="0">
      <alignment horizontal="left" wrapText="1"/>
    </xf>
    <xf numFmtId="0" fontId="177" fillId="0" borderId="0"/>
    <xf numFmtId="0" fontId="24" fillId="0" borderId="0"/>
    <xf numFmtId="0" fontId="177" fillId="0" borderId="0"/>
    <xf numFmtId="0" fontId="179" fillId="0" borderId="0">
      <alignment horizontal="left" wrapText="1"/>
    </xf>
    <xf numFmtId="0" fontId="179" fillId="0" borderId="0">
      <alignment horizontal="left" wrapText="1"/>
    </xf>
    <xf numFmtId="0" fontId="177" fillId="0" borderId="0"/>
    <xf numFmtId="0" fontId="24" fillId="0" borderId="0"/>
    <xf numFmtId="0" fontId="20" fillId="0" borderId="0"/>
    <xf numFmtId="0" fontId="177" fillId="0" borderId="0"/>
    <xf numFmtId="0" fontId="29" fillId="0" borderId="0"/>
    <xf numFmtId="0" fontId="1" fillId="0" borderId="0"/>
    <xf numFmtId="0" fontId="29" fillId="0" borderId="0"/>
    <xf numFmtId="0" fontId="24" fillId="0" borderId="0"/>
    <xf numFmtId="0" fontId="24" fillId="0" borderId="0"/>
    <xf numFmtId="0" fontId="42" fillId="0" borderId="0"/>
    <xf numFmtId="0" fontId="180" fillId="0" borderId="0"/>
    <xf numFmtId="0" fontId="24" fillId="0" borderId="0"/>
    <xf numFmtId="0" fontId="42" fillId="0" borderId="0"/>
    <xf numFmtId="0" fontId="24" fillId="0" borderId="0"/>
    <xf numFmtId="0" fontId="24" fillId="0" borderId="0"/>
    <xf numFmtId="0" fontId="1" fillId="0" borderId="0"/>
    <xf numFmtId="0" fontId="140" fillId="0" borderId="0"/>
    <xf numFmtId="0" fontId="1" fillId="0" borderId="0"/>
    <xf numFmtId="0" fontId="140" fillId="0" borderId="0"/>
    <xf numFmtId="0" fontId="22" fillId="0" borderId="0"/>
    <xf numFmtId="0" fontId="24" fillId="0" borderId="0"/>
    <xf numFmtId="0" fontId="40" fillId="0" borderId="0"/>
    <xf numFmtId="0" fontId="170" fillId="0" borderId="0"/>
    <xf numFmtId="0" fontId="24" fillId="0" borderId="0"/>
    <xf numFmtId="0" fontId="1" fillId="0" borderId="0"/>
    <xf numFmtId="0" fontId="170" fillId="0" borderId="0"/>
    <xf numFmtId="0" fontId="42" fillId="0" borderId="0"/>
    <xf numFmtId="0" fontId="1" fillId="0" borderId="0"/>
    <xf numFmtId="0" fontId="126" fillId="0" borderId="0"/>
    <xf numFmtId="0" fontId="24" fillId="0" borderId="0"/>
    <xf numFmtId="0" fontId="126" fillId="0" borderId="0"/>
    <xf numFmtId="0" fontId="176" fillId="0" borderId="0"/>
    <xf numFmtId="0" fontId="126" fillId="0" borderId="0"/>
    <xf numFmtId="0" fontId="126" fillId="0" borderId="0"/>
    <xf numFmtId="0" fontId="126" fillId="0" borderId="0"/>
    <xf numFmtId="0" fontId="24" fillId="0" borderId="0"/>
    <xf numFmtId="0" fontId="176" fillId="0" borderId="0"/>
    <xf numFmtId="0" fontId="181" fillId="18" borderId="0" applyNumberFormat="0" applyBorder="0" applyAlignment="0" applyProtection="0"/>
    <xf numFmtId="0" fontId="127" fillId="18" borderId="0" applyNumberFormat="0" applyBorder="0" applyAlignment="0" applyProtection="0"/>
    <xf numFmtId="0" fontId="181" fillId="18" borderId="0" applyNumberFormat="0" applyBorder="0" applyAlignment="0" applyProtection="0"/>
    <xf numFmtId="0" fontId="128" fillId="48" borderId="0" applyNumberFormat="0" applyBorder="0" applyAlignment="0" applyProtection="0"/>
    <xf numFmtId="0" fontId="128" fillId="18" borderId="0" applyNumberFormat="0" applyBorder="0" applyAlignment="0" applyProtection="0"/>
    <xf numFmtId="0" fontId="128" fillId="48" borderId="0" applyNumberFormat="0" applyBorder="0" applyAlignment="0" applyProtection="0"/>
    <xf numFmtId="0" fontId="128" fillId="18" borderId="0" applyNumberFormat="0" applyBorder="0" applyAlignment="0" applyProtection="0"/>
    <xf numFmtId="0" fontId="127" fillId="48" borderId="0" applyNumberFormat="0" applyBorder="0" applyAlignment="0" applyProtection="0"/>
    <xf numFmtId="0" fontId="127" fillId="18" borderId="0" applyNumberFormat="0" applyBorder="0" applyAlignment="0" applyProtection="0"/>
    <xf numFmtId="0" fontId="127" fillId="18" borderId="0" applyNumberFormat="0" applyBorder="0" applyAlignment="0" applyProtection="0"/>
    <xf numFmtId="0" fontId="127" fillId="18" borderId="0" applyNumberFormat="0" applyBorder="0" applyAlignment="0" applyProtection="0"/>
    <xf numFmtId="0" fontId="127" fillId="48" borderId="0" applyNumberFormat="0" applyBorder="0" applyAlignment="0" applyProtection="0"/>
    <xf numFmtId="0" fontId="128" fillId="18" borderId="0" applyNumberFormat="0" applyBorder="0" applyAlignment="0" applyProtection="0"/>
    <xf numFmtId="0" fontId="53" fillId="18" borderId="0" applyNumberFormat="0" applyBorder="0" applyAlignment="0" applyProtection="0"/>
    <xf numFmtId="0" fontId="127" fillId="18" borderId="0" applyNumberFormat="0" applyBorder="0" applyAlignment="0" applyProtection="0"/>
    <xf numFmtId="0" fontId="128" fillId="18" borderId="0" applyNumberFormat="0" applyBorder="0" applyAlignment="0" applyProtection="0"/>
    <xf numFmtId="0" fontId="128" fillId="18" borderId="0" applyNumberFormat="0" applyBorder="0" applyAlignment="0" applyProtection="0"/>
    <xf numFmtId="0" fontId="181" fillId="18" borderId="0" applyNumberFormat="0" applyBorder="0" applyAlignment="0" applyProtection="0"/>
    <xf numFmtId="0" fontId="181" fillId="18" borderId="0" applyNumberFormat="0" applyBorder="0" applyAlignment="0" applyProtection="0"/>
    <xf numFmtId="0" fontId="181" fillId="18" borderId="0" applyNumberFormat="0" applyBorder="0" applyAlignment="0" applyProtection="0"/>
    <xf numFmtId="0" fontId="127" fillId="18" borderId="0" applyNumberFormat="0" applyBorder="0" applyAlignment="0" applyProtection="0"/>
    <xf numFmtId="0" fontId="40" fillId="0" borderId="0"/>
    <xf numFmtId="0" fontId="171" fillId="0" borderId="0"/>
    <xf numFmtId="0" fontId="40" fillId="0" borderId="0"/>
    <xf numFmtId="0" fontId="171" fillId="0" borderId="0"/>
    <xf numFmtId="0" fontId="2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7" fillId="0" borderId="0"/>
    <xf numFmtId="0" fontId="24" fillId="0" borderId="0"/>
    <xf numFmtId="0" fontId="24" fillId="0" borderId="0"/>
    <xf numFmtId="0" fontId="40" fillId="0" borderId="0"/>
    <xf numFmtId="0" fontId="24" fillId="0" borderId="0"/>
    <xf numFmtId="0" fontId="24" fillId="0" borderId="0"/>
    <xf numFmtId="0" fontId="125" fillId="0" borderId="0"/>
    <xf numFmtId="0" fontId="40" fillId="0" borderId="0"/>
    <xf numFmtId="0" fontId="182" fillId="0" borderId="0"/>
    <xf numFmtId="0" fontId="40" fillId="0" borderId="0"/>
    <xf numFmtId="0" fontId="40" fillId="0" borderId="0"/>
    <xf numFmtId="0" fontId="157" fillId="0" borderId="0"/>
    <xf numFmtId="0" fontId="157"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7" fillId="0" borderId="0"/>
    <xf numFmtId="0" fontId="157" fillId="0" borderId="0"/>
    <xf numFmtId="0" fontId="157" fillId="0" borderId="0"/>
    <xf numFmtId="0" fontId="40" fillId="0" borderId="0"/>
    <xf numFmtId="0" fontId="40" fillId="0" borderId="0"/>
    <xf numFmtId="0" fontId="24" fillId="0" borderId="0"/>
    <xf numFmtId="0" fontId="40" fillId="0" borderId="0"/>
    <xf numFmtId="0" fontId="24" fillId="0" borderId="0"/>
    <xf numFmtId="0" fontId="24" fillId="0" borderId="0"/>
    <xf numFmtId="0" fontId="24" fillId="0" borderId="0"/>
    <xf numFmtId="0" fontId="24" fillId="0" borderId="0"/>
    <xf numFmtId="0" fontId="42" fillId="0" borderId="0"/>
    <xf numFmtId="0" fontId="123" fillId="0" borderId="0"/>
    <xf numFmtId="0" fontId="42"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7" fillId="0" borderId="0"/>
    <xf numFmtId="0" fontId="157" fillId="0" borderId="0"/>
    <xf numFmtId="0" fontId="176" fillId="0" borderId="0"/>
    <xf numFmtId="0" fontId="40" fillId="0" borderId="0"/>
    <xf numFmtId="0" fontId="176" fillId="0" borderId="0"/>
    <xf numFmtId="0" fontId="1" fillId="0" borderId="0"/>
    <xf numFmtId="0" fontId="40" fillId="0" borderId="0"/>
    <xf numFmtId="0" fontId="157" fillId="0" borderId="0"/>
    <xf numFmtId="0" fontId="24" fillId="0" borderId="0" applyNumberForma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4" fillId="0" borderId="0"/>
    <xf numFmtId="0" fontId="157" fillId="19" borderId="15" applyNumberFormat="0" applyFont="0" applyAlignment="0" applyProtection="0"/>
    <xf numFmtId="0" fontId="24" fillId="19" borderId="15" applyNumberFormat="0" applyFont="0" applyAlignment="0" applyProtection="0"/>
    <xf numFmtId="0" fontId="24" fillId="19" borderId="15" applyNumberFormat="0" applyFont="0" applyAlignment="0" applyProtection="0"/>
    <xf numFmtId="0" fontId="157" fillId="19" borderId="15" applyNumberFormat="0" applyFont="0" applyAlignment="0" applyProtection="0"/>
    <xf numFmtId="0" fontId="170" fillId="49" borderId="15" applyNumberFormat="0" applyAlignment="0" applyProtection="0"/>
    <xf numFmtId="0" fontId="170" fillId="49" borderId="15" applyNumberFormat="0" applyAlignment="0" applyProtection="0"/>
    <xf numFmtId="0" fontId="24" fillId="19" borderId="15" applyNumberFormat="0" applyFont="0" applyAlignment="0" applyProtection="0"/>
    <xf numFmtId="170" fontId="24" fillId="0" borderId="0"/>
    <xf numFmtId="170" fontId="24" fillId="0" borderId="0"/>
    <xf numFmtId="170" fontId="24" fillId="0" borderId="0"/>
    <xf numFmtId="170" fontId="24" fillId="0" borderId="0"/>
    <xf numFmtId="170" fontId="24" fillId="0" borderId="0"/>
    <xf numFmtId="170" fontId="24" fillId="0" borderId="0"/>
    <xf numFmtId="9" fontId="24" fillId="0" borderId="0" applyFont="0" applyFill="0" applyBorder="0" applyAlignment="0" applyProtection="0"/>
    <xf numFmtId="9" fontId="24" fillId="0" borderId="0" applyFont="0" applyFill="0" applyBorder="0" applyAlignment="0" applyProtection="0"/>
    <xf numFmtId="9" fontId="158" fillId="0" borderId="0" applyFont="0" applyFill="0" applyBorder="0" applyAlignment="0" applyProtection="0"/>
    <xf numFmtId="9" fontId="40" fillId="0" borderId="0" applyFont="0" applyFill="0" applyBorder="0" applyAlignment="0" applyProtection="0"/>
    <xf numFmtId="9" fontId="180" fillId="0" borderId="0" applyFont="0" applyFill="0" applyBorder="0" applyAlignment="0" applyProtection="0"/>
    <xf numFmtId="9" fontId="24" fillId="0" borderId="0" applyFont="0" applyFill="0" applyBorder="0" applyAlignment="0" applyProtection="0"/>
    <xf numFmtId="9" fontId="40" fillId="0" borderId="0" applyFont="0" applyFill="0" applyBorder="0" applyAlignment="0" applyProtection="0"/>
    <xf numFmtId="9" fontId="177" fillId="0" borderId="0" applyFont="0" applyFill="0" applyBorder="0" applyAlignment="0" applyProtection="0"/>
    <xf numFmtId="0" fontId="180" fillId="0" borderId="0"/>
    <xf numFmtId="0" fontId="24" fillId="19" borderId="15" applyNumberFormat="0" applyFont="0" applyAlignment="0" applyProtection="0"/>
    <xf numFmtId="0" fontId="40" fillId="19" borderId="15" applyNumberFormat="0" applyFont="0" applyAlignment="0" applyProtection="0"/>
    <xf numFmtId="0" fontId="24" fillId="19" borderId="15" applyNumberFormat="0" applyFont="0" applyAlignment="0" applyProtection="0"/>
    <xf numFmtId="0" fontId="24" fillId="19" borderId="15" applyNumberFormat="0" applyFont="0" applyAlignment="0" applyProtection="0"/>
    <xf numFmtId="0" fontId="24" fillId="19" borderId="15" applyNumberFormat="0" applyFont="0" applyAlignment="0" applyProtection="0"/>
    <xf numFmtId="0" fontId="40" fillId="19" borderId="15" applyNumberFormat="0" applyFont="0" applyAlignment="0" applyProtection="0"/>
    <xf numFmtId="0" fontId="40" fillId="19" borderId="15" applyNumberFormat="0" applyFont="0" applyAlignment="0" applyProtection="0"/>
    <xf numFmtId="0" fontId="24" fillId="19" borderId="15" applyNumberFormat="0" applyFont="0" applyAlignment="0" applyProtection="0"/>
    <xf numFmtId="0" fontId="24" fillId="19" borderId="15" applyNumberFormat="0" applyFont="0" applyAlignment="0" applyProtection="0"/>
    <xf numFmtId="0" fontId="124" fillId="19" borderId="15" applyNumberFormat="0" applyFont="0" applyAlignment="0" applyProtection="0"/>
    <xf numFmtId="0" fontId="24" fillId="19" borderId="15" applyNumberFormat="0" applyFont="0" applyAlignment="0" applyProtection="0"/>
    <xf numFmtId="0" fontId="24" fillId="19" borderId="15" applyNumberFormat="0" applyFont="0" applyAlignment="0" applyProtection="0"/>
    <xf numFmtId="0" fontId="40" fillId="19" borderId="15" applyNumberFormat="0" applyFont="0" applyAlignment="0" applyProtection="0"/>
    <xf numFmtId="0" fontId="24" fillId="19" borderId="15" applyNumberFormat="0" applyFont="0" applyAlignment="0" applyProtection="0"/>
    <xf numFmtId="0" fontId="44"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83" fillId="0" borderId="0" applyNumberFormat="0" applyFill="0" applyBorder="0" applyAlignment="0" applyProtection="0"/>
    <xf numFmtId="0" fontId="183" fillId="0" borderId="0" applyNumberFormat="0" applyFill="0" applyBorder="0" applyAlignment="0" applyProtection="0"/>
    <xf numFmtId="0" fontId="183" fillId="0" borderId="0" applyNumberFormat="0" applyFill="0" applyBorder="0" applyAlignment="0" applyProtection="0"/>
    <xf numFmtId="0" fontId="114" fillId="25" borderId="11" applyNumberFormat="0" applyAlignment="0" applyProtection="0"/>
    <xf numFmtId="0" fontId="114" fillId="17" borderId="11" applyNumberFormat="0" applyAlignment="0" applyProtection="0"/>
    <xf numFmtId="0" fontId="114" fillId="17" borderId="11" applyNumberFormat="0" applyAlignment="0" applyProtection="0"/>
    <xf numFmtId="0" fontId="114" fillId="25" borderId="11" applyNumberFormat="0" applyAlignment="0" applyProtection="0"/>
    <xf numFmtId="9" fontId="42" fillId="0" borderId="0" applyFont="0" applyFill="0" applyBorder="0" applyAlignment="0" applyProtection="0"/>
    <xf numFmtId="9" fontId="42"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0" fontId="54" fillId="0" borderId="0" applyNumberFormat="0" applyFill="0" applyBorder="0" applyAlignment="0" applyProtection="0"/>
    <xf numFmtId="0" fontId="165" fillId="0" borderId="0" applyNumberFormat="0" applyFill="0" applyBorder="0" applyAlignment="0" applyProtection="0"/>
    <xf numFmtId="0" fontId="165" fillId="0" borderId="0" applyNumberFormat="0" applyFill="0" applyBorder="0" applyAlignment="0" applyProtection="0"/>
    <xf numFmtId="0" fontId="165"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4" fontId="184" fillId="0" borderId="0">
      <alignment vertical="top"/>
      <protection hidden="1"/>
    </xf>
    <xf numFmtId="0" fontId="109" fillId="50" borderId="0" applyNumberFormat="0" applyBorder="0" applyAlignment="0" applyProtection="0"/>
    <xf numFmtId="0" fontId="109" fillId="20" borderId="0" applyNumberFormat="0" applyBorder="0" applyAlignment="0" applyProtection="0"/>
    <xf numFmtId="0" fontId="109" fillId="51" borderId="0" applyNumberFormat="0" applyBorder="0" applyAlignment="0" applyProtection="0"/>
    <xf numFmtId="0" fontId="109" fillId="20" borderId="0" applyNumberFormat="0" applyBorder="0" applyAlignment="0" applyProtection="0"/>
    <xf numFmtId="0" fontId="109" fillId="20" borderId="0" applyNumberFormat="0" applyBorder="0" applyAlignment="0" applyProtection="0"/>
    <xf numFmtId="0" fontId="109" fillId="51" borderId="0" applyNumberFormat="0" applyBorder="0" applyAlignment="0" applyProtection="0"/>
    <xf numFmtId="0" fontId="109" fillId="51" borderId="0" applyNumberFormat="0" applyBorder="0" applyAlignment="0" applyProtection="0"/>
    <xf numFmtId="0" fontId="109" fillId="50" borderId="0" applyNumberFormat="0" applyBorder="0" applyAlignment="0" applyProtection="0"/>
    <xf numFmtId="0" fontId="150" fillId="51" borderId="0" applyNumberFormat="0" applyBorder="0" applyAlignment="0" applyProtection="0"/>
    <xf numFmtId="0" fontId="109"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46" fillId="20" borderId="0" applyNumberFormat="0" applyBorder="0" applyAlignment="0" applyProtection="0"/>
    <xf numFmtId="0" fontId="109" fillId="51" borderId="0" applyNumberFormat="0" applyBorder="0" applyAlignment="0" applyProtection="0"/>
    <xf numFmtId="0" fontId="109" fillId="20" borderId="0" applyNumberFormat="0" applyBorder="0" applyAlignment="0" applyProtection="0"/>
    <xf numFmtId="0" fontId="109" fillId="51" borderId="0" applyNumberFormat="0" applyBorder="0" applyAlignment="0" applyProtection="0"/>
    <xf numFmtId="0" fontId="109" fillId="51" borderId="0" applyNumberFormat="0" applyBorder="0" applyAlignment="0" applyProtection="0"/>
    <xf numFmtId="0" fontId="151" fillId="20" borderId="0" applyNumberFormat="0" applyBorder="0" applyAlignment="0" applyProtection="0"/>
    <xf numFmtId="0" fontId="151" fillId="20"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1" fillId="20" borderId="0" applyNumberFormat="0" applyBorder="0" applyAlignment="0" applyProtection="0"/>
    <xf numFmtId="0" fontId="150" fillId="51" borderId="0" applyNumberFormat="0" applyBorder="0" applyAlignment="0" applyProtection="0"/>
    <xf numFmtId="0" fontId="109" fillId="20" borderId="0" applyNumberFormat="0" applyBorder="0" applyAlignment="0" applyProtection="0"/>
    <xf numFmtId="0" fontId="109" fillId="52" borderId="0" applyNumberFormat="0" applyBorder="0" applyAlignment="0" applyProtection="0"/>
    <xf numFmtId="0" fontId="109" fillId="21" borderId="0" applyNumberFormat="0" applyBorder="0" applyAlignment="0" applyProtection="0"/>
    <xf numFmtId="0" fontId="109" fillId="23" borderId="0" applyNumberFormat="0" applyBorder="0" applyAlignment="0" applyProtection="0"/>
    <xf numFmtId="0" fontId="109" fillId="21" borderId="0" applyNumberFormat="0" applyBorder="0" applyAlignment="0" applyProtection="0"/>
    <xf numFmtId="0" fontId="109" fillId="21" borderId="0" applyNumberFormat="0" applyBorder="0" applyAlignment="0" applyProtection="0"/>
    <xf numFmtId="0" fontId="109" fillId="23" borderId="0" applyNumberFormat="0" applyBorder="0" applyAlignment="0" applyProtection="0"/>
    <xf numFmtId="0" fontId="109" fillId="23" borderId="0" applyNumberFormat="0" applyBorder="0" applyAlignment="0" applyProtection="0"/>
    <xf numFmtId="0" fontId="109" fillId="52" borderId="0" applyNumberFormat="0" applyBorder="0" applyAlignment="0" applyProtection="0"/>
    <xf numFmtId="0" fontId="109" fillId="23" borderId="0" applyNumberFormat="0" applyBorder="0" applyAlignment="0" applyProtection="0"/>
    <xf numFmtId="0" fontId="46" fillId="21" borderId="0" applyNumberFormat="0" applyBorder="0" applyAlignment="0" applyProtection="0"/>
    <xf numFmtId="0" fontId="109" fillId="23" borderId="0" applyNumberFormat="0" applyBorder="0" applyAlignment="0" applyProtection="0"/>
    <xf numFmtId="0" fontId="109" fillId="21" borderId="0" applyNumberFormat="0" applyBorder="0" applyAlignment="0" applyProtection="0"/>
    <xf numFmtId="0" fontId="109" fillId="23" borderId="0" applyNumberFormat="0" applyBorder="0" applyAlignment="0" applyProtection="0"/>
    <xf numFmtId="0" fontId="109" fillId="23"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09" fillId="21" borderId="0" applyNumberFormat="0" applyBorder="0" applyAlignment="0" applyProtection="0"/>
    <xf numFmtId="0" fontId="109" fillId="53" borderId="0" applyNumberFormat="0" applyBorder="0" applyAlignment="0" applyProtection="0"/>
    <xf numFmtId="0" fontId="109" fillId="22" borderId="0" applyNumberFormat="0" applyBorder="0" applyAlignment="0" applyProtection="0"/>
    <xf numFmtId="0" fontId="109" fillId="40" borderId="0" applyNumberFormat="0" applyBorder="0" applyAlignment="0" applyProtection="0"/>
    <xf numFmtId="0" fontId="109" fillId="22" borderId="0" applyNumberFormat="0" applyBorder="0" applyAlignment="0" applyProtection="0"/>
    <xf numFmtId="0" fontId="109" fillId="22" borderId="0" applyNumberFormat="0" applyBorder="0" applyAlignment="0" applyProtection="0"/>
    <xf numFmtId="0" fontId="109" fillId="40" borderId="0" applyNumberFormat="0" applyBorder="0" applyAlignment="0" applyProtection="0"/>
    <xf numFmtId="0" fontId="109" fillId="40" borderId="0" applyNumberFormat="0" applyBorder="0" applyAlignment="0" applyProtection="0"/>
    <xf numFmtId="0" fontId="109" fillId="53" borderId="0" applyNumberFormat="0" applyBorder="0" applyAlignment="0" applyProtection="0"/>
    <xf numFmtId="0" fontId="109" fillId="40" borderId="0" applyNumberFormat="0" applyBorder="0" applyAlignment="0" applyProtection="0"/>
    <xf numFmtId="0" fontId="46" fillId="22" borderId="0" applyNumberFormat="0" applyBorder="0" applyAlignment="0" applyProtection="0"/>
    <xf numFmtId="0" fontId="109" fillId="40" borderId="0" applyNumberFormat="0" applyBorder="0" applyAlignment="0" applyProtection="0"/>
    <xf numFmtId="0" fontId="109" fillId="22" borderId="0" applyNumberFormat="0" applyBorder="0" applyAlignment="0" applyProtection="0"/>
    <xf numFmtId="0" fontId="109" fillId="40" borderId="0" applyNumberFormat="0" applyBorder="0" applyAlignment="0" applyProtection="0"/>
    <xf numFmtId="0" fontId="109" fillId="40" borderId="0" applyNumberFormat="0" applyBorder="0" applyAlignment="0" applyProtection="0"/>
    <xf numFmtId="0" fontId="151" fillId="22" borderId="0" applyNumberFormat="0" applyBorder="0" applyAlignment="0" applyProtection="0"/>
    <xf numFmtId="0" fontId="151" fillId="22" borderId="0" applyNumberFormat="0" applyBorder="0" applyAlignment="0" applyProtection="0"/>
    <xf numFmtId="0" fontId="151" fillId="22" borderId="0" applyNumberFormat="0" applyBorder="0" applyAlignment="0" applyProtection="0"/>
    <xf numFmtId="0" fontId="109" fillId="22" borderId="0" applyNumberFormat="0" applyBorder="0" applyAlignment="0" applyProtection="0"/>
    <xf numFmtId="0" fontId="109" fillId="42" borderId="0" applyNumberFormat="0" applyBorder="0" applyAlignment="0" applyProtection="0"/>
    <xf numFmtId="0" fontId="109" fillId="14" borderId="0" applyNumberFormat="0" applyBorder="0" applyAlignment="0" applyProtection="0"/>
    <xf numFmtId="0" fontId="109" fillId="54" borderId="0" applyNumberFormat="0" applyBorder="0" applyAlignment="0" applyProtection="0"/>
    <xf numFmtId="0" fontId="109" fillId="14" borderId="0" applyNumberFormat="0" applyBorder="0" applyAlignment="0" applyProtection="0"/>
    <xf numFmtId="0" fontId="109" fillId="14" borderId="0" applyNumberFormat="0" applyBorder="0" applyAlignment="0" applyProtection="0"/>
    <xf numFmtId="0" fontId="109" fillId="54" borderId="0" applyNumberFormat="0" applyBorder="0" applyAlignment="0" applyProtection="0"/>
    <xf numFmtId="0" fontId="109" fillId="54" borderId="0" applyNumberFormat="0" applyBorder="0" applyAlignment="0" applyProtection="0"/>
    <xf numFmtId="0" fontId="109" fillId="42" borderId="0" applyNumberFormat="0" applyBorder="0" applyAlignment="0" applyProtection="0"/>
    <xf numFmtId="0" fontId="109" fillId="54" borderId="0" applyNumberFormat="0" applyBorder="0" applyAlignment="0" applyProtection="0"/>
    <xf numFmtId="0" fontId="46" fillId="14" borderId="0" applyNumberFormat="0" applyBorder="0" applyAlignment="0" applyProtection="0"/>
    <xf numFmtId="0" fontId="109" fillId="54" borderId="0" applyNumberFormat="0" applyBorder="0" applyAlignment="0" applyProtection="0"/>
    <xf numFmtId="0" fontId="109" fillId="14" borderId="0" applyNumberFormat="0" applyBorder="0" applyAlignment="0" applyProtection="0"/>
    <xf numFmtId="0" fontId="109" fillId="54" borderId="0" applyNumberFormat="0" applyBorder="0" applyAlignment="0" applyProtection="0"/>
    <xf numFmtId="0" fontId="109" fillId="54" borderId="0" applyNumberFormat="0" applyBorder="0" applyAlignment="0" applyProtection="0"/>
    <xf numFmtId="0" fontId="151" fillId="14" borderId="0" applyNumberFormat="0" applyBorder="0" applyAlignment="0" applyProtection="0"/>
    <xf numFmtId="0" fontId="151" fillId="14" borderId="0" applyNumberFormat="0" applyBorder="0" applyAlignment="0" applyProtection="0"/>
    <xf numFmtId="0" fontId="151" fillId="14" borderId="0" applyNumberFormat="0" applyBorder="0" applyAlignment="0" applyProtection="0"/>
    <xf numFmtId="0" fontId="109" fillId="14" borderId="0" applyNumberFormat="0" applyBorder="0" applyAlignment="0" applyProtection="0"/>
    <xf numFmtId="0" fontId="109" fillId="43" borderId="0" applyNumberFormat="0" applyBorder="0" applyAlignment="0" applyProtection="0"/>
    <xf numFmtId="0" fontId="109" fillId="15" borderId="0" applyNumberFormat="0" applyBorder="0" applyAlignment="0" applyProtection="0"/>
    <xf numFmtId="0" fontId="109" fillId="15" borderId="0" applyNumberFormat="0" applyBorder="0" applyAlignment="0" applyProtection="0"/>
    <xf numFmtId="0" fontId="109" fillId="15" borderId="0" applyNumberFormat="0" applyBorder="0" applyAlignment="0" applyProtection="0"/>
    <xf numFmtId="0" fontId="109" fillId="43" borderId="0" applyNumberFormat="0" applyBorder="0" applyAlignment="0" applyProtection="0"/>
    <xf numFmtId="0" fontId="109" fillId="15" borderId="0" applyNumberFormat="0" applyBorder="0" applyAlignment="0" applyProtection="0"/>
    <xf numFmtId="0" fontId="46" fillId="15" borderId="0" applyNumberFormat="0" applyBorder="0" applyAlignment="0" applyProtection="0"/>
    <xf numFmtId="0" fontId="109" fillId="15" borderId="0" applyNumberFormat="0" applyBorder="0" applyAlignment="0" applyProtection="0"/>
    <xf numFmtId="0" fontId="109"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09" fillId="55" borderId="0" applyNumberFormat="0" applyBorder="0" applyAlignment="0" applyProtection="0"/>
    <xf numFmtId="0" fontId="109" fillId="23" borderId="0" applyNumberFormat="0" applyBorder="0" applyAlignment="0" applyProtection="0"/>
    <xf numFmtId="0" fontId="109" fillId="21" borderId="0" applyNumberFormat="0" applyBorder="0" applyAlignment="0" applyProtection="0"/>
    <xf numFmtId="0" fontId="109" fillId="23" borderId="0" applyNumberFormat="0" applyBorder="0" applyAlignment="0" applyProtection="0"/>
    <xf numFmtId="0" fontId="109" fillId="23" borderId="0" applyNumberFormat="0" applyBorder="0" applyAlignment="0" applyProtection="0"/>
    <xf numFmtId="0" fontId="109" fillId="21" borderId="0" applyNumberFormat="0" applyBorder="0" applyAlignment="0" applyProtection="0"/>
    <xf numFmtId="0" fontId="109" fillId="21" borderId="0" applyNumberFormat="0" applyBorder="0" applyAlignment="0" applyProtection="0"/>
    <xf numFmtId="0" fontId="109" fillId="55" borderId="0" applyNumberFormat="0" applyBorder="0" applyAlignment="0" applyProtection="0"/>
    <xf numFmtId="0" fontId="109" fillId="21" borderId="0" applyNumberFormat="0" applyBorder="0" applyAlignment="0" applyProtection="0"/>
    <xf numFmtId="0" fontId="46" fillId="23" borderId="0" applyNumberFormat="0" applyBorder="0" applyAlignment="0" applyProtection="0"/>
    <xf numFmtId="0" fontId="109" fillId="21" borderId="0" applyNumberFormat="0" applyBorder="0" applyAlignment="0" applyProtection="0"/>
    <xf numFmtId="0" fontId="109" fillId="23" borderId="0" applyNumberFormat="0" applyBorder="0" applyAlignment="0" applyProtection="0"/>
    <xf numFmtId="0" fontId="109" fillId="21" borderId="0" applyNumberFormat="0" applyBorder="0" applyAlignment="0" applyProtection="0"/>
    <xf numFmtId="0" fontId="109" fillId="21" borderId="0" applyNumberFormat="0" applyBorder="0" applyAlignment="0" applyProtection="0"/>
    <xf numFmtId="0" fontId="151" fillId="23" borderId="0" applyNumberFormat="0" applyBorder="0" applyAlignment="0" applyProtection="0"/>
    <xf numFmtId="0" fontId="151" fillId="23" borderId="0" applyNumberFormat="0" applyBorder="0" applyAlignment="0" applyProtection="0"/>
    <xf numFmtId="0" fontId="151" fillId="23" borderId="0" applyNumberFormat="0" applyBorder="0" applyAlignment="0" applyProtection="0"/>
    <xf numFmtId="0" fontId="109" fillId="23" borderId="0" applyNumberFormat="0" applyBorder="0" applyAlignment="0" applyProtection="0"/>
    <xf numFmtId="0" fontId="129" fillId="0" borderId="16" applyNumberFormat="0" applyFill="0" applyAlignment="0" applyProtection="0"/>
    <xf numFmtId="0" fontId="130" fillId="0" borderId="46" applyNumberFormat="0" applyFill="0" applyAlignment="0" applyProtection="0"/>
    <xf numFmtId="0" fontId="130" fillId="0" borderId="46" applyNumberFormat="0" applyFill="0" applyAlignment="0" applyProtection="0"/>
    <xf numFmtId="0" fontId="130" fillId="0" borderId="46" applyNumberFormat="0" applyFill="0" applyAlignment="0" applyProtection="0"/>
    <xf numFmtId="0" fontId="130" fillId="0" borderId="46" applyNumberFormat="0" applyFill="0" applyAlignment="0" applyProtection="0"/>
    <xf numFmtId="0" fontId="55" fillId="0" borderId="16" applyNumberFormat="0" applyFill="0" applyAlignment="0" applyProtection="0"/>
    <xf numFmtId="0" fontId="130" fillId="0" borderId="46" applyNumberFormat="0" applyFill="0" applyAlignment="0" applyProtection="0"/>
    <xf numFmtId="0" fontId="129" fillId="0" borderId="16" applyNumberFormat="0" applyFill="0" applyAlignment="0" applyProtection="0"/>
    <xf numFmtId="0" fontId="130" fillId="0" borderId="46" applyNumberFormat="0" applyFill="0" applyAlignment="0" applyProtection="0"/>
    <xf numFmtId="0" fontId="130" fillId="0" borderId="46" applyNumberFormat="0" applyFill="0" applyAlignment="0" applyProtection="0"/>
    <xf numFmtId="0" fontId="173" fillId="0" borderId="16" applyNumberFormat="0" applyFill="0" applyAlignment="0" applyProtection="0"/>
    <xf numFmtId="0" fontId="173" fillId="0" borderId="16" applyNumberFormat="0" applyFill="0" applyAlignment="0" applyProtection="0"/>
    <xf numFmtId="0" fontId="173" fillId="0" borderId="16" applyNumberFormat="0" applyFill="0" applyAlignment="0" applyProtection="0"/>
    <xf numFmtId="0" fontId="129" fillId="0" borderId="16" applyNumberFormat="0" applyFill="0" applyAlignment="0" applyProtection="0"/>
    <xf numFmtId="0" fontId="131" fillId="56" borderId="17" applyNumberFormat="0" applyAlignment="0" applyProtection="0"/>
    <xf numFmtId="0" fontId="131" fillId="24" borderId="17" applyNumberFormat="0" applyAlignment="0" applyProtection="0"/>
    <xf numFmtId="0" fontId="131" fillId="24" borderId="17" applyNumberFormat="0" applyAlignment="0" applyProtection="0"/>
    <xf numFmtId="0" fontId="131" fillId="24" borderId="17" applyNumberFormat="0" applyAlignment="0" applyProtection="0"/>
    <xf numFmtId="0" fontId="131" fillId="56" borderId="17" applyNumberFormat="0" applyAlignment="0" applyProtection="0"/>
    <xf numFmtId="0" fontId="131" fillId="24" borderId="17" applyNumberFormat="0" applyAlignment="0" applyProtection="0"/>
    <xf numFmtId="0" fontId="56" fillId="24" borderId="17" applyNumberFormat="0" applyAlignment="0" applyProtection="0"/>
    <xf numFmtId="0" fontId="131" fillId="24" borderId="17" applyNumberFormat="0" applyAlignment="0" applyProtection="0"/>
    <xf numFmtId="0" fontId="131" fillId="24" borderId="17" applyNumberFormat="0" applyAlignment="0" applyProtection="0"/>
    <xf numFmtId="0" fontId="155" fillId="24" borderId="17" applyNumberFormat="0" applyAlignment="0" applyProtection="0"/>
    <xf numFmtId="0" fontId="155" fillId="24" borderId="17" applyNumberFormat="0" applyAlignment="0" applyProtection="0"/>
    <xf numFmtId="0" fontId="155" fillId="24" borderId="17" applyNumberFormat="0" applyAlignment="0" applyProtection="0"/>
    <xf numFmtId="0" fontId="132" fillId="47" borderId="18" applyNumberFormat="0" applyAlignment="0" applyProtection="0"/>
    <xf numFmtId="0" fontId="132" fillId="17" borderId="18" applyNumberFormat="0" applyAlignment="0" applyProtection="0"/>
    <xf numFmtId="0" fontId="132" fillId="17" borderId="18" applyNumberFormat="0" applyAlignment="0" applyProtection="0"/>
    <xf numFmtId="0" fontId="132" fillId="17" borderId="18" applyNumberFormat="0" applyAlignment="0" applyProtection="0"/>
    <xf numFmtId="0" fontId="132" fillId="47" borderId="18" applyNumberFormat="0" applyAlignment="0" applyProtection="0"/>
    <xf numFmtId="0" fontId="133" fillId="25" borderId="18" applyNumberFormat="0" applyAlignment="0" applyProtection="0"/>
    <xf numFmtId="0" fontId="57" fillId="17" borderId="18" applyNumberFormat="0" applyAlignment="0" applyProtection="0"/>
    <xf numFmtId="0" fontId="132" fillId="17" borderId="18" applyNumberFormat="0" applyAlignment="0" applyProtection="0"/>
    <xf numFmtId="0" fontId="133" fillId="25" borderId="18" applyNumberFormat="0" applyAlignment="0" applyProtection="0"/>
    <xf numFmtId="0" fontId="133" fillId="25" borderId="18" applyNumberFormat="0" applyAlignment="0" applyProtection="0"/>
    <xf numFmtId="0" fontId="154" fillId="17" borderId="18" applyNumberFormat="0" applyAlignment="0" applyProtection="0"/>
    <xf numFmtId="0" fontId="154" fillId="17" borderId="18" applyNumberFormat="0" applyAlignment="0" applyProtection="0"/>
    <xf numFmtId="0" fontId="154" fillId="17" borderId="18" applyNumberFormat="0" applyAlignment="0" applyProtection="0"/>
    <xf numFmtId="0" fontId="132" fillId="17" borderId="18" applyNumberFormat="0" applyAlignment="0" applyProtection="0"/>
    <xf numFmtId="4" fontId="174" fillId="0" borderId="0" applyProtection="0">
      <alignment horizontal="left"/>
      <protection locked="0"/>
    </xf>
    <xf numFmtId="0" fontId="61" fillId="25" borderId="0">
      <alignment horizontal="left" vertical="top"/>
    </xf>
    <xf numFmtId="0" fontId="134" fillId="31" borderId="0" applyNumberFormat="0" applyBorder="0" applyAlignment="0" applyProtection="0"/>
    <xf numFmtId="0" fontId="134" fillId="5" borderId="0" applyNumberFormat="0" applyBorder="0" applyAlignment="0" applyProtection="0"/>
    <xf numFmtId="0" fontId="134" fillId="7" borderId="0" applyNumberFormat="0" applyBorder="0" applyAlignment="0" applyProtection="0"/>
    <xf numFmtId="0" fontId="134" fillId="5" borderId="0" applyNumberFormat="0" applyBorder="0" applyAlignment="0" applyProtection="0"/>
    <xf numFmtId="0" fontId="134" fillId="5" borderId="0" applyNumberFormat="0" applyBorder="0" applyAlignment="0" applyProtection="0"/>
    <xf numFmtId="0" fontId="134" fillId="7" borderId="0" applyNumberFormat="0" applyBorder="0" applyAlignment="0" applyProtection="0"/>
    <xf numFmtId="0" fontId="134" fillId="7" borderId="0" applyNumberFormat="0" applyBorder="0" applyAlignment="0" applyProtection="0"/>
    <xf numFmtId="0" fontId="134" fillId="31" borderId="0" applyNumberFormat="0" applyBorder="0" applyAlignment="0" applyProtection="0"/>
    <xf numFmtId="0" fontId="134" fillId="7" borderId="0" applyNumberFormat="0" applyBorder="0" applyAlignment="0" applyProtection="0"/>
    <xf numFmtId="0" fontId="58" fillId="5" borderId="0" applyNumberFormat="0" applyBorder="0" applyAlignment="0" applyProtection="0"/>
    <xf numFmtId="0" fontId="134" fillId="7" borderId="0" applyNumberFormat="0" applyBorder="0" applyAlignment="0" applyProtection="0"/>
    <xf numFmtId="0" fontId="134" fillId="5" borderId="0" applyNumberFormat="0" applyBorder="0" applyAlignment="0" applyProtection="0"/>
    <xf numFmtId="0" fontId="134" fillId="7" borderId="0" applyNumberFormat="0" applyBorder="0" applyAlignment="0" applyProtection="0"/>
    <xf numFmtId="0" fontId="134" fillId="7" borderId="0" applyNumberFormat="0" applyBorder="0" applyAlignment="0" applyProtection="0"/>
    <xf numFmtId="0" fontId="153" fillId="5" borderId="0" applyNumberFormat="0" applyBorder="0" applyAlignment="0" applyProtection="0"/>
    <xf numFmtId="0" fontId="153" fillId="5" borderId="0" applyNumberFormat="0" applyBorder="0" applyAlignment="0" applyProtection="0"/>
    <xf numFmtId="0" fontId="153" fillId="5" borderId="0" applyNumberFormat="0" applyBorder="0" applyAlignment="0" applyProtection="0"/>
    <xf numFmtId="0" fontId="134" fillId="5" borderId="0" applyNumberFormat="0" applyBorder="0" applyAlignment="0" applyProtection="0"/>
    <xf numFmtId="0" fontId="22" fillId="0" borderId="0"/>
    <xf numFmtId="0" fontId="40" fillId="0" borderId="0"/>
    <xf numFmtId="4" fontId="172" fillId="60" borderId="0">
      <alignment horizontal="right"/>
      <protection locked="0"/>
    </xf>
    <xf numFmtId="0" fontId="138" fillId="0" borderId="0"/>
    <xf numFmtId="0" fontId="180" fillId="0" borderId="0"/>
    <xf numFmtId="0" fontId="178" fillId="0" borderId="20">
      <alignment horizontal="left" vertical="top" wrapText="1"/>
    </xf>
    <xf numFmtId="0" fontId="121" fillId="0" borderId="0" applyNumberFormat="0" applyFill="0" applyBorder="0" applyAlignment="0" applyProtection="0"/>
    <xf numFmtId="0" fontId="52" fillId="0" borderId="0" applyNumberFormat="0" applyFill="0" applyBorder="0" applyAlignment="0" applyProtection="0"/>
    <xf numFmtId="0" fontId="121" fillId="0" borderId="0" applyNumberFormat="0" applyFill="0" applyBorder="0" applyAlignment="0" applyProtection="0"/>
    <xf numFmtId="0" fontId="185" fillId="0" borderId="19" applyNumberFormat="0" applyFill="0" applyAlignment="0" applyProtection="0"/>
    <xf numFmtId="0" fontId="137" fillId="0" borderId="19" applyNumberFormat="0" applyFill="0" applyAlignment="0" applyProtection="0"/>
    <xf numFmtId="0" fontId="137" fillId="0" borderId="19" applyNumberFormat="0" applyFill="0" applyAlignment="0" applyProtection="0"/>
    <xf numFmtId="0" fontId="185" fillId="0" borderId="19" applyNumberFormat="0" applyFill="0" applyAlignment="0" applyProtection="0"/>
    <xf numFmtId="0" fontId="137" fillId="0" borderId="51" applyNumberFormat="0" applyFill="0" applyAlignment="0" applyProtection="0"/>
    <xf numFmtId="0" fontId="137" fillId="0" borderId="47" applyNumberFormat="0" applyFill="0" applyAlignment="0" applyProtection="0"/>
    <xf numFmtId="0" fontId="137" fillId="0" borderId="51" applyNumberFormat="0" applyFill="0" applyAlignment="0" applyProtection="0"/>
    <xf numFmtId="0" fontId="137" fillId="0" borderId="47" applyNumberFormat="0" applyFill="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44"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158" fillId="0" borderId="0" applyFont="0" applyFill="0" applyBorder="0" applyAlignment="0" applyProtection="0"/>
    <xf numFmtId="44" fontId="42" fillId="0" borderId="0" applyFont="0" applyFill="0" applyBorder="0" applyAlignment="0" applyProtection="0"/>
    <xf numFmtId="165" fontId="177" fillId="0" borderId="0" applyFont="0" applyFill="0" applyBorder="0" applyAlignment="0" applyProtection="0"/>
    <xf numFmtId="177" fontId="22" fillId="0" borderId="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177" fontId="22" fillId="0" borderId="0" applyFill="0" applyBorder="0" applyAlignment="0" applyProtection="0"/>
    <xf numFmtId="178" fontId="12" fillId="0" borderId="0" applyFont="0" applyFill="0" applyBorder="0" applyAlignment="0" applyProtection="0"/>
    <xf numFmtId="179" fontId="12" fillId="0" borderId="0" applyFont="0" applyFill="0" applyBorder="0" applyAlignment="0" applyProtection="0"/>
    <xf numFmtId="173" fontId="22" fillId="0" borderId="0" applyFill="0" applyBorder="0" applyAlignment="0" applyProtection="0"/>
    <xf numFmtId="172" fontId="24" fillId="0" borderId="0" applyFont="0" applyFill="0" applyBorder="0" applyAlignment="0" applyProtection="0"/>
    <xf numFmtId="173" fontId="22" fillId="0" borderId="0" applyFill="0" applyBorder="0" applyAlignment="0" applyProtection="0"/>
    <xf numFmtId="172" fontId="178" fillId="0" borderId="0" applyFont="0" applyFill="0" applyBorder="0" applyAlignment="0" applyProtection="0"/>
    <xf numFmtId="172" fontId="40" fillId="0" borderId="0" applyFont="0" applyFill="0" applyBorder="0" applyAlignment="0" applyProtection="0"/>
    <xf numFmtId="172" fontId="40" fillId="0" borderId="0" applyFont="0" applyFill="0" applyBorder="0" applyAlignment="0" applyProtection="0"/>
    <xf numFmtId="177" fontId="22" fillId="0" borderId="0" applyFill="0" applyBorder="0" applyAlignment="0" applyProtection="0"/>
    <xf numFmtId="43" fontId="42" fillId="0" borderId="0" applyFont="0" applyFill="0" applyBorder="0" applyAlignment="0" applyProtection="0"/>
    <xf numFmtId="172" fontId="24" fillId="0" borderId="0" applyFont="0" applyFill="0" applyBorder="0" applyAlignment="0" applyProtection="0"/>
    <xf numFmtId="172" fontId="42" fillId="0" borderId="0" applyFont="0" applyFill="0" applyBorder="0" applyAlignment="0" applyProtection="0"/>
    <xf numFmtId="172" fontId="24" fillId="0" borderId="0" applyFont="0" applyFill="0" applyBorder="0" applyAlignment="0" applyProtection="0"/>
    <xf numFmtId="172" fontId="40" fillId="0" borderId="0" applyFont="0" applyFill="0" applyBorder="0" applyAlignment="0" applyProtection="0"/>
    <xf numFmtId="172" fontId="24" fillId="0" borderId="0" applyFont="0" applyFill="0" applyBorder="0" applyAlignment="0" applyProtection="0"/>
    <xf numFmtId="172" fontId="158" fillId="0" borderId="0" applyFont="0" applyFill="0" applyBorder="0" applyAlignment="0" applyProtection="0"/>
    <xf numFmtId="0" fontId="186" fillId="0" borderId="0" applyFont="0" applyFill="0" applyBorder="0" applyAlignment="0" applyProtection="0"/>
    <xf numFmtId="172" fontId="24" fillId="0" borderId="0" applyFont="0" applyFill="0" applyBorder="0" applyAlignment="0" applyProtection="0"/>
    <xf numFmtId="172" fontId="124" fillId="0" borderId="0" applyFont="0" applyFill="0" applyBorder="0" applyAlignment="0" applyProtection="0"/>
    <xf numFmtId="172" fontId="124" fillId="0" borderId="0" applyFont="0" applyFill="0" applyBorder="0" applyAlignment="0" applyProtection="0"/>
    <xf numFmtId="172" fontId="24" fillId="0" borderId="0" applyFont="0" applyFill="0" applyBorder="0" applyAlignment="0" applyProtection="0"/>
    <xf numFmtId="172" fontId="158" fillId="0" borderId="0" applyFont="0" applyFill="0" applyBorder="0" applyAlignment="0" applyProtection="0"/>
    <xf numFmtId="172" fontId="40" fillId="0" borderId="0" applyFont="0" applyFill="0" applyBorder="0" applyAlignment="0" applyProtection="0"/>
    <xf numFmtId="176" fontId="24" fillId="0" borderId="0" applyFont="0" applyFill="0" applyBorder="0" applyAlignment="0" applyProtection="0"/>
    <xf numFmtId="172" fontId="187" fillId="0" borderId="0" applyFont="0" applyFill="0" applyBorder="0" applyAlignment="0" applyProtection="0"/>
    <xf numFmtId="174" fontId="24" fillId="0" borderId="0" applyFont="0" applyFill="0" applyBorder="0" applyAlignment="0" applyProtection="0"/>
    <xf numFmtId="172" fontId="140" fillId="0" borderId="0" applyFont="0" applyFill="0" applyBorder="0" applyAlignment="0" applyProtection="0"/>
    <xf numFmtId="172" fontId="24" fillId="0" borderId="0" applyFont="0" applyFill="0" applyBorder="0" applyAlignment="0" applyProtection="0"/>
    <xf numFmtId="174" fontId="2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43" fontId="42"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88" fillId="0" borderId="0" applyFont="0" applyFill="0" applyBorder="0" applyAlignment="0" applyProtection="0"/>
    <xf numFmtId="43" fontId="188" fillId="0" borderId="0" applyFont="0" applyFill="0" applyBorder="0" applyAlignment="0" applyProtection="0"/>
    <xf numFmtId="43" fontId="188" fillId="0" borderId="0" applyFont="0" applyFill="0" applyBorder="0" applyAlignment="0" applyProtection="0"/>
    <xf numFmtId="172" fontId="177" fillId="0" borderId="0" applyFont="0" applyFill="0" applyBorder="0" applyAlignment="0" applyProtection="0"/>
    <xf numFmtId="0" fontId="136" fillId="35" borderId="18" applyNumberFormat="0" applyAlignment="0" applyProtection="0"/>
    <xf numFmtId="0" fontId="136" fillId="9" borderId="18" applyNumberFormat="0" applyAlignment="0" applyProtection="0"/>
    <xf numFmtId="0" fontId="136" fillId="18" borderId="18" applyNumberFormat="0" applyAlignment="0" applyProtection="0"/>
    <xf numFmtId="0" fontId="136" fillId="9" borderId="18" applyNumberFormat="0" applyAlignment="0" applyProtection="0"/>
    <xf numFmtId="0" fontId="136" fillId="9" borderId="18" applyNumberFormat="0" applyAlignment="0" applyProtection="0"/>
    <xf numFmtId="0" fontId="136" fillId="18" borderId="18" applyNumberFormat="0" applyAlignment="0" applyProtection="0"/>
    <xf numFmtId="0" fontId="136" fillId="18" borderId="18" applyNumberFormat="0" applyAlignment="0" applyProtection="0"/>
    <xf numFmtId="0" fontId="136" fillId="35" borderId="18" applyNumberFormat="0" applyAlignment="0" applyProtection="0"/>
    <xf numFmtId="0" fontId="136" fillId="18" borderId="18" applyNumberFormat="0" applyAlignment="0" applyProtection="0"/>
    <xf numFmtId="0" fontId="59" fillId="9" borderId="18" applyNumberFormat="0" applyAlignment="0" applyProtection="0"/>
    <xf numFmtId="0" fontId="136" fillId="18" borderId="18" applyNumberFormat="0" applyAlignment="0" applyProtection="0"/>
    <xf numFmtId="0" fontId="136" fillId="9" borderId="18" applyNumberFormat="0" applyAlignment="0" applyProtection="0"/>
    <xf numFmtId="0" fontId="136" fillId="18" borderId="18" applyNumberFormat="0" applyAlignment="0" applyProtection="0"/>
    <xf numFmtId="0" fontId="136" fillId="18" borderId="18" applyNumberFormat="0" applyAlignment="0" applyProtection="0"/>
    <xf numFmtId="0" fontId="168" fillId="9" borderId="18" applyNumberFormat="0" applyAlignment="0" applyProtection="0"/>
    <xf numFmtId="0" fontId="168" fillId="9" borderId="18" applyNumberFormat="0" applyAlignment="0" applyProtection="0"/>
    <xf numFmtId="0" fontId="168" fillId="9" borderId="18" applyNumberFormat="0" applyAlignment="0" applyProtection="0"/>
    <xf numFmtId="0" fontId="136" fillId="9" borderId="18" applyNumberFormat="0" applyAlignment="0" applyProtection="0"/>
    <xf numFmtId="0" fontId="137" fillId="0" borderId="19" applyNumberFormat="0" applyFill="0" applyAlignment="0" applyProtection="0"/>
    <xf numFmtId="0" fontId="137" fillId="0" borderId="47" applyNumberFormat="0" applyFill="0" applyAlignment="0" applyProtection="0"/>
    <xf numFmtId="0" fontId="137" fillId="0" borderId="47" applyNumberFormat="0" applyFill="0" applyAlignment="0" applyProtection="0"/>
    <xf numFmtId="0" fontId="137" fillId="0" borderId="47" applyNumberFormat="0" applyFill="0" applyAlignment="0" applyProtection="0"/>
    <xf numFmtId="0" fontId="137" fillId="0" borderId="47" applyNumberFormat="0" applyFill="0" applyAlignment="0" applyProtection="0"/>
    <xf numFmtId="0" fontId="60" fillId="0" borderId="19" applyNumberFormat="0" applyFill="0" applyAlignment="0" applyProtection="0"/>
    <xf numFmtId="0" fontId="137" fillId="0" borderId="47" applyNumberFormat="0" applyFill="0" applyAlignment="0" applyProtection="0"/>
    <xf numFmtId="0" fontId="137" fillId="0" borderId="19" applyNumberFormat="0" applyFill="0" applyAlignment="0" applyProtection="0"/>
    <xf numFmtId="0" fontId="137" fillId="0" borderId="47" applyNumberFormat="0" applyFill="0" applyAlignment="0" applyProtection="0"/>
    <xf numFmtId="0" fontId="137" fillId="0" borderId="47" applyNumberFormat="0" applyFill="0" applyAlignment="0" applyProtection="0"/>
    <xf numFmtId="0" fontId="185" fillId="0" borderId="19" applyNumberFormat="0" applyFill="0" applyAlignment="0" applyProtection="0"/>
    <xf numFmtId="0" fontId="185" fillId="0" borderId="19" applyNumberFormat="0" applyFill="0" applyAlignment="0" applyProtection="0"/>
    <xf numFmtId="0" fontId="185" fillId="0" borderId="19" applyNumberFormat="0" applyFill="0" applyAlignment="0" applyProtection="0"/>
    <xf numFmtId="0" fontId="137" fillId="0" borderId="19" applyNumberFormat="0" applyFill="0" applyAlignment="0" applyProtection="0"/>
    <xf numFmtId="0" fontId="130" fillId="0" borderId="0" applyNumberFormat="0" applyFill="0" applyBorder="0" applyAlignment="0" applyProtection="0"/>
    <xf numFmtId="0" fontId="24" fillId="0" borderId="0" applyBorder="0"/>
    <xf numFmtId="0" fontId="42" fillId="0" borderId="0"/>
    <xf numFmtId="0" fontId="40" fillId="0" borderId="0"/>
    <xf numFmtId="0" fontId="40" fillId="0" borderId="0"/>
    <xf numFmtId="0" fontId="107" fillId="0" borderId="0"/>
  </cellStyleXfs>
  <cellXfs count="1340">
    <xf numFmtId="0" fontId="0" fillId="0" borderId="0" xfId="0"/>
    <xf numFmtId="0" fontId="13" fillId="0" borderId="0" xfId="0" applyFont="1"/>
    <xf numFmtId="4" fontId="13" fillId="0" borderId="0" xfId="0" applyNumberFormat="1" applyFont="1"/>
    <xf numFmtId="0" fontId="13" fillId="0" borderId="0" xfId="0" applyFont="1" applyBorder="1"/>
    <xf numFmtId="4" fontId="13" fillId="0" borderId="0" xfId="0" applyNumberFormat="1" applyFont="1" applyBorder="1"/>
    <xf numFmtId="0" fontId="15" fillId="0" borderId="0" xfId="0" applyFont="1"/>
    <xf numFmtId="0" fontId="18" fillId="0" borderId="0" xfId="0" applyFont="1"/>
    <xf numFmtId="0" fontId="19" fillId="0" borderId="0" xfId="0" applyFont="1"/>
    <xf numFmtId="0" fontId="19" fillId="0" borderId="1" xfId="0" applyFont="1" applyBorder="1" applyAlignment="1">
      <alignment horizontal="right"/>
    </xf>
    <xf numFmtId="0" fontId="20" fillId="0" borderId="0" xfId="0" applyFont="1"/>
    <xf numFmtId="0" fontId="19" fillId="0" borderId="0" xfId="0" applyFont="1" applyAlignment="1">
      <alignment horizontal="right"/>
    </xf>
    <xf numFmtId="0" fontId="15" fillId="0" borderId="0" xfId="0" applyFont="1" applyAlignment="1">
      <alignment horizontal="center"/>
    </xf>
    <xf numFmtId="0" fontId="13" fillId="0" borderId="0" xfId="0" applyFont="1" applyAlignment="1">
      <alignment horizontal="center"/>
    </xf>
    <xf numFmtId="0" fontId="13" fillId="0" borderId="0" xfId="0" applyFont="1" applyBorder="1" applyAlignment="1">
      <alignment horizontal="center"/>
    </xf>
    <xf numFmtId="0" fontId="21" fillId="0" borderId="0" xfId="0" applyFont="1"/>
    <xf numFmtId="0" fontId="19" fillId="0" borderId="0" xfId="0" applyFont="1" applyBorder="1"/>
    <xf numFmtId="0" fontId="21" fillId="0" borderId="0" xfId="0" applyFont="1" applyBorder="1"/>
    <xf numFmtId="0" fontId="15" fillId="0" borderId="0" xfId="0" applyFont="1" applyBorder="1"/>
    <xf numFmtId="0" fontId="18" fillId="0" borderId="0" xfId="0" applyFont="1" applyBorder="1"/>
    <xf numFmtId="4" fontId="16" fillId="0" borderId="0" xfId="0" applyNumberFormat="1" applyFont="1" applyBorder="1" applyAlignment="1">
      <alignment vertical="center"/>
    </xf>
    <xf numFmtId="0" fontId="16" fillId="0" borderId="0" xfId="0" applyFont="1" applyBorder="1"/>
    <xf numFmtId="0" fontId="13" fillId="0" borderId="0" xfId="0" applyFont="1" applyBorder="1" applyAlignment="1">
      <alignment vertical="center"/>
    </xf>
    <xf numFmtId="0" fontId="19" fillId="0" borderId="1" xfId="0" applyFont="1" applyBorder="1" applyAlignment="1">
      <alignment horizontal="justify" vertical="top" readingOrder="1"/>
    </xf>
    <xf numFmtId="0" fontId="19" fillId="0" borderId="0" xfId="0" applyFont="1" applyAlignment="1">
      <alignment horizontal="justify" vertical="top" readingOrder="1"/>
    </xf>
    <xf numFmtId="0" fontId="20" fillId="0" borderId="0" xfId="0" applyFont="1" applyAlignment="1">
      <alignment horizontal="justify" vertical="top" readingOrder="1"/>
    </xf>
    <xf numFmtId="0" fontId="14" fillId="0" borderId="0" xfId="0" applyFont="1" applyAlignment="1">
      <alignment horizontal="justify" vertical="top" readingOrder="1"/>
    </xf>
    <xf numFmtId="0" fontId="13" fillId="0" borderId="0" xfId="0" applyFont="1" applyAlignment="1">
      <alignment horizontal="justify" vertical="top" readingOrder="1"/>
    </xf>
    <xf numFmtId="0" fontId="13" fillId="0" borderId="0" xfId="0" applyFont="1" applyBorder="1" applyAlignment="1">
      <alignment horizontal="justify" vertical="top" readingOrder="1"/>
    </xf>
    <xf numFmtId="49" fontId="19" fillId="0" borderId="1" xfId="0" applyNumberFormat="1" applyFont="1" applyBorder="1" applyAlignment="1">
      <alignment horizontal="left" vertical="top"/>
    </xf>
    <xf numFmtId="49" fontId="19" fillId="0" borderId="0" xfId="0" applyNumberFormat="1" applyFont="1" applyAlignment="1">
      <alignment horizontal="left" vertical="top"/>
    </xf>
    <xf numFmtId="49" fontId="20" fillId="0" borderId="0" xfId="0" applyNumberFormat="1" applyFont="1" applyAlignment="1">
      <alignment horizontal="left" vertical="top"/>
    </xf>
    <xf numFmtId="49" fontId="14" fillId="0" borderId="0" xfId="0" applyNumberFormat="1" applyFont="1" applyAlignment="1">
      <alignment horizontal="left" vertical="top"/>
    </xf>
    <xf numFmtId="49" fontId="13" fillId="0" borderId="0" xfId="0" applyNumberFormat="1" applyFont="1" applyBorder="1" applyAlignment="1">
      <alignment horizontal="left" vertical="top"/>
    </xf>
    <xf numFmtId="49" fontId="13" fillId="0" borderId="0" xfId="0" applyNumberFormat="1" applyFont="1" applyAlignment="1">
      <alignment horizontal="left" vertical="top"/>
    </xf>
    <xf numFmtId="0" fontId="17" fillId="0" borderId="0" xfId="0" applyFont="1" applyBorder="1" applyAlignment="1">
      <alignment horizontal="justify" vertical="top" readingOrder="1"/>
    </xf>
    <xf numFmtId="0" fontId="13" fillId="0" borderId="0" xfId="0" applyFont="1" applyBorder="1" applyAlignment="1">
      <alignment horizontal="left"/>
    </xf>
    <xf numFmtId="49" fontId="15" fillId="0" borderId="0" xfId="0" applyNumberFormat="1" applyFont="1" applyAlignment="1">
      <alignment horizontal="left" vertical="top"/>
    </xf>
    <xf numFmtId="0" fontId="25" fillId="0" borderId="0" xfId="0" applyFont="1" applyAlignment="1">
      <alignment horizontal="justify" vertical="top" readingOrder="1"/>
    </xf>
    <xf numFmtId="49" fontId="27" fillId="0" borderId="0" xfId="0" applyNumberFormat="1" applyFont="1" applyAlignment="1">
      <alignment horizontal="left" vertical="top"/>
    </xf>
    <xf numFmtId="0" fontId="27" fillId="0" borderId="0" xfId="0" applyFont="1" applyAlignment="1">
      <alignment horizontal="justify" vertical="top" readingOrder="1"/>
    </xf>
    <xf numFmtId="0" fontId="0" fillId="0" borderId="0" xfId="0" applyAlignment="1">
      <alignment horizontal="center"/>
    </xf>
    <xf numFmtId="0" fontId="0" fillId="0" borderId="0" xfId="0" applyBorder="1"/>
    <xf numFmtId="49" fontId="12" fillId="0" borderId="0" xfId="0" applyNumberFormat="1" applyFont="1" applyAlignment="1">
      <alignment horizontal="left" vertical="top"/>
    </xf>
    <xf numFmtId="0" fontId="12" fillId="0" borderId="0" xfId="0" applyFont="1" applyAlignment="1">
      <alignment horizontal="center"/>
    </xf>
    <xf numFmtId="0" fontId="12" fillId="0" borderId="0" xfId="0" applyFont="1"/>
    <xf numFmtId="0" fontId="12" fillId="0" borderId="0" xfId="0" applyFont="1" applyBorder="1"/>
    <xf numFmtId="49" fontId="0" fillId="0" borderId="0" xfId="0" applyNumberFormat="1" applyAlignment="1">
      <alignment horizontal="left" vertical="top"/>
    </xf>
    <xf numFmtId="0" fontId="27" fillId="0" borderId="0" xfId="0" applyFont="1" applyAlignment="1">
      <alignment horizontal="center"/>
    </xf>
    <xf numFmtId="0" fontId="27" fillId="0" borderId="0" xfId="0" applyFont="1"/>
    <xf numFmtId="0" fontId="27" fillId="0" borderId="0" xfId="0" applyFont="1" applyBorder="1"/>
    <xf numFmtId="49" fontId="29" fillId="0" borderId="0" xfId="0" applyNumberFormat="1" applyFont="1" applyAlignment="1">
      <alignment horizontal="left" vertical="top"/>
    </xf>
    <xf numFmtId="0" fontId="29" fillId="0" borderId="0" xfId="0" applyFont="1" applyAlignment="1">
      <alignment horizontal="justify" vertical="top" readingOrder="1"/>
    </xf>
    <xf numFmtId="0" fontId="29" fillId="0" borderId="0" xfId="0" applyFont="1" applyAlignment="1">
      <alignment horizontal="center"/>
    </xf>
    <xf numFmtId="0" fontId="29" fillId="0" borderId="0" xfId="0" applyFont="1"/>
    <xf numFmtId="0" fontId="29" fillId="0" borderId="0" xfId="0" applyFont="1" applyBorder="1"/>
    <xf numFmtId="49" fontId="30" fillId="0" borderId="0" xfId="0" applyNumberFormat="1" applyFont="1" applyBorder="1" applyAlignment="1">
      <alignment horizontal="left" vertical="top"/>
    </xf>
    <xf numFmtId="49" fontId="17" fillId="0" borderId="0" xfId="0" applyNumberFormat="1" applyFont="1" applyBorder="1" applyAlignment="1">
      <alignment horizontal="left" vertical="top"/>
    </xf>
    <xf numFmtId="49" fontId="31" fillId="0" borderId="0" xfId="0" applyNumberFormat="1" applyFont="1" applyBorder="1" applyAlignment="1">
      <alignment horizontal="justify" vertical="top"/>
    </xf>
    <xf numFmtId="0" fontId="16" fillId="0" borderId="0" xfId="0" applyFont="1" applyBorder="1" applyAlignment="1">
      <alignment horizontal="justify" vertical="top"/>
    </xf>
    <xf numFmtId="4" fontId="16" fillId="0" borderId="0" xfId="0" applyNumberFormat="1" applyFont="1" applyBorder="1" applyAlignment="1">
      <alignment horizontal="justify" vertical="top"/>
    </xf>
    <xf numFmtId="0" fontId="16" fillId="0" borderId="0" xfId="0" applyFont="1" applyBorder="1" applyAlignment="1">
      <alignment horizontal="center"/>
    </xf>
    <xf numFmtId="0" fontId="17" fillId="0" borderId="0" xfId="0" applyFont="1" applyBorder="1"/>
    <xf numFmtId="0" fontId="30" fillId="0" borderId="0" xfId="0" applyFont="1" applyBorder="1" applyAlignment="1">
      <alignment horizontal="justify" vertical="top" readingOrder="1"/>
    </xf>
    <xf numFmtId="0" fontId="32" fillId="0" borderId="0" xfId="0" applyFont="1" applyBorder="1"/>
    <xf numFmtId="0" fontId="32" fillId="0" borderId="0" xfId="0" quotePrefix="1" applyFont="1" applyBorder="1" applyAlignment="1">
      <alignment horizontal="justify" vertical="top" readingOrder="1"/>
    </xf>
    <xf numFmtId="0" fontId="13" fillId="0" borderId="0" xfId="0" quotePrefix="1" applyFont="1" applyBorder="1" applyAlignment="1">
      <alignment horizontal="justify" vertical="top" readingOrder="1"/>
    </xf>
    <xf numFmtId="0" fontId="33" fillId="0" borderId="0" xfId="0" applyFont="1" applyBorder="1"/>
    <xf numFmtId="0" fontId="13" fillId="0" borderId="0" xfId="0" quotePrefix="1" applyFont="1" applyBorder="1" applyAlignment="1">
      <alignment horizontal="center"/>
    </xf>
    <xf numFmtId="4" fontId="13" fillId="0" borderId="0" xfId="0" applyNumberFormat="1" applyFont="1" applyBorder="1" applyAlignment="1">
      <alignment horizontal="justify" vertical="top" readingOrder="1"/>
    </xf>
    <xf numFmtId="0" fontId="18" fillId="0" borderId="0" xfId="0" applyFont="1" applyBorder="1" applyAlignment="1">
      <alignment horizontal="center"/>
    </xf>
    <xf numFmtId="49" fontId="18" fillId="0" borderId="0" xfId="0" applyNumberFormat="1" applyFont="1" applyBorder="1" applyAlignment="1">
      <alignment horizontal="left" vertical="top"/>
    </xf>
    <xf numFmtId="0" fontId="18" fillId="0" borderId="0" xfId="0" applyFont="1" applyBorder="1" applyAlignment="1">
      <alignment horizontal="justify" vertical="top" readingOrder="1"/>
    </xf>
    <xf numFmtId="0" fontId="13" fillId="0" borderId="0" xfId="0" quotePrefix="1" applyFont="1" applyBorder="1"/>
    <xf numFmtId="49" fontId="16" fillId="0" borderId="0" xfId="0" applyNumberFormat="1" applyFont="1" applyBorder="1" applyAlignment="1">
      <alignment horizontal="left" vertical="top"/>
    </xf>
    <xf numFmtId="0" fontId="16" fillId="0" borderId="0" xfId="0" applyFont="1" applyBorder="1" applyAlignment="1">
      <alignment horizontal="center" vertical="center"/>
    </xf>
    <xf numFmtId="4" fontId="36" fillId="0" borderId="0" xfId="0" applyNumberFormat="1" applyFont="1" applyBorder="1"/>
    <xf numFmtId="0" fontId="28" fillId="0" borderId="0" xfId="0" quotePrefix="1" applyFont="1" applyAlignment="1">
      <alignment horizontal="left" vertical="top" readingOrder="1"/>
    </xf>
    <xf numFmtId="0" fontId="29" fillId="0" borderId="0" xfId="0" applyFont="1" applyAlignment="1">
      <alignment horizontal="justify" vertical="top" readingOrder="1"/>
    </xf>
    <xf numFmtId="49" fontId="30" fillId="0" borderId="0" xfId="3" applyNumberFormat="1" applyFont="1" applyBorder="1" applyAlignment="1">
      <alignment horizontal="left" vertical="top"/>
    </xf>
    <xf numFmtId="0" fontId="13" fillId="0" borderId="0" xfId="3" applyFont="1" applyBorder="1"/>
    <xf numFmtId="4" fontId="13" fillId="0" borderId="0" xfId="3" applyNumberFormat="1" applyFont="1" applyBorder="1"/>
    <xf numFmtId="0" fontId="29" fillId="0" borderId="0" xfId="3" applyFont="1" applyAlignment="1">
      <alignment horizontal="justify" vertical="top" readingOrder="1"/>
    </xf>
    <xf numFmtId="4" fontId="37" fillId="0" borderId="0" xfId="0" applyNumberFormat="1" applyFont="1" applyBorder="1"/>
    <xf numFmtId="4" fontId="37" fillId="0" borderId="2" xfId="0" applyNumberFormat="1" applyFont="1" applyBorder="1"/>
    <xf numFmtId="0" fontId="14" fillId="0" borderId="0" xfId="0" applyFont="1" applyAlignment="1">
      <alignment horizontal="justify" vertical="top" readingOrder="1"/>
    </xf>
    <xf numFmtId="0" fontId="28" fillId="0" borderId="0" xfId="0" applyFont="1" applyAlignment="1">
      <alignment horizontal="left" vertical="top" readingOrder="1"/>
    </xf>
    <xf numFmtId="4" fontId="36" fillId="0" borderId="2" xfId="0" applyNumberFormat="1" applyFont="1" applyBorder="1"/>
    <xf numFmtId="0" fontId="63" fillId="0" borderId="0" xfId="0" applyFont="1" applyBorder="1" applyAlignment="1">
      <alignment horizontal="justify" vertical="top" readingOrder="1"/>
    </xf>
    <xf numFmtId="0" fontId="35" fillId="0" borderId="0" xfId="0" applyFont="1" applyBorder="1"/>
    <xf numFmtId="0" fontId="35" fillId="0" borderId="0" xfId="0" applyFont="1"/>
    <xf numFmtId="0" fontId="65" fillId="0" borderId="0" xfId="0" applyFont="1" applyAlignment="1" applyProtection="1">
      <alignment horizontal="left" vertical="center"/>
    </xf>
    <xf numFmtId="4" fontId="65" fillId="0" borderId="0" xfId="0" applyNumberFormat="1" applyFont="1" applyBorder="1" applyAlignment="1" applyProtection="1">
      <alignment horizontal="right" vertical="center"/>
    </xf>
    <xf numFmtId="49" fontId="39" fillId="0" borderId="2" xfId="0" applyNumberFormat="1" applyFont="1" applyBorder="1" applyAlignment="1">
      <alignment horizontal="left" vertical="top"/>
    </xf>
    <xf numFmtId="0" fontId="38" fillId="0" borderId="0" xfId="0" applyFont="1" applyBorder="1" applyAlignment="1">
      <alignment horizontal="justify" vertical="top" readingOrder="1"/>
    </xf>
    <xf numFmtId="0" fontId="67" fillId="0" borderId="2" xfId="0" applyFont="1" applyBorder="1" applyAlignment="1">
      <alignment horizontal="center"/>
    </xf>
    <xf numFmtId="0" fontId="67" fillId="0" borderId="0" xfId="0" applyFont="1" applyBorder="1"/>
    <xf numFmtId="0" fontId="67" fillId="0" borderId="0" xfId="0" applyFont="1"/>
    <xf numFmtId="0" fontId="37" fillId="0" borderId="0" xfId="0" applyFont="1" applyBorder="1" applyAlignment="1">
      <alignment horizontal="justify" vertical="top" readingOrder="1"/>
    </xf>
    <xf numFmtId="0" fontId="37" fillId="0" borderId="2" xfId="0" applyFont="1" applyBorder="1" applyAlignment="1">
      <alignment horizontal="center"/>
    </xf>
    <xf numFmtId="4" fontId="68" fillId="0" borderId="0" xfId="2" applyNumberFormat="1" applyFont="1" applyBorder="1" applyAlignment="1" applyProtection="1">
      <alignment horizontal="right"/>
    </xf>
    <xf numFmtId="0" fontId="69" fillId="0" borderId="0" xfId="2" applyFont="1" applyBorder="1" applyProtection="1"/>
    <xf numFmtId="0" fontId="36" fillId="0" borderId="0" xfId="0" applyFont="1"/>
    <xf numFmtId="0" fontId="36" fillId="0" borderId="0" xfId="0" applyFont="1" applyBorder="1"/>
    <xf numFmtId="4" fontId="36" fillId="0" borderId="0" xfId="0" applyNumberFormat="1" applyFont="1"/>
    <xf numFmtId="0" fontId="70" fillId="0" borderId="0" xfId="2" applyFont="1" applyBorder="1" applyProtection="1"/>
    <xf numFmtId="0" fontId="36" fillId="0" borderId="0" xfId="0" applyFont="1" applyBorder="1" applyAlignment="1">
      <alignment horizontal="justify" vertical="top" readingOrder="1"/>
    </xf>
    <xf numFmtId="0" fontId="39" fillId="0" borderId="0" xfId="0" applyFont="1" applyBorder="1"/>
    <xf numFmtId="49" fontId="63" fillId="0" borderId="0" xfId="0" applyNumberFormat="1" applyFont="1" applyBorder="1" applyAlignment="1">
      <alignment horizontal="left" vertical="top"/>
    </xf>
    <xf numFmtId="0" fontId="63" fillId="0" borderId="0" xfId="0" applyFont="1" applyBorder="1" applyAlignment="1">
      <alignment horizontal="center" vertical="center"/>
    </xf>
    <xf numFmtId="4" fontId="63" fillId="0" borderId="0" xfId="0" applyNumberFormat="1" applyFont="1" applyBorder="1" applyAlignment="1">
      <alignment vertical="center"/>
    </xf>
    <xf numFmtId="49" fontId="36" fillId="0" borderId="0" xfId="0" applyNumberFormat="1" applyFont="1" applyBorder="1" applyAlignment="1">
      <alignment horizontal="left" vertical="top"/>
    </xf>
    <xf numFmtId="0" fontId="36" fillId="0" borderId="0" xfId="0" applyFont="1" applyBorder="1" applyAlignment="1">
      <alignment horizontal="center"/>
    </xf>
    <xf numFmtId="49" fontId="37" fillId="0" borderId="0" xfId="0" applyNumberFormat="1" applyFont="1" applyBorder="1" applyAlignment="1">
      <alignment horizontal="left" vertical="top"/>
    </xf>
    <xf numFmtId="0" fontId="37" fillId="0" borderId="0" xfId="0" quotePrefix="1" applyFont="1" applyBorder="1" applyAlignment="1">
      <alignment horizontal="justify" vertical="top" readingOrder="1"/>
    </xf>
    <xf numFmtId="0" fontId="37" fillId="0" borderId="0" xfId="0" applyFont="1" applyBorder="1" applyAlignment="1">
      <alignment horizontal="center"/>
    </xf>
    <xf numFmtId="4" fontId="39" fillId="0" borderId="0" xfId="0" applyNumberFormat="1" applyFont="1" applyBorder="1" applyAlignment="1">
      <alignment vertical="center"/>
    </xf>
    <xf numFmtId="0" fontId="37" fillId="0" borderId="0" xfId="0" quotePrefix="1" applyFont="1" applyBorder="1" applyAlignment="1">
      <alignment horizontal="center"/>
    </xf>
    <xf numFmtId="0" fontId="37" fillId="0" borderId="0" xfId="0" applyFont="1" applyBorder="1"/>
    <xf numFmtId="49" fontId="36" fillId="0" borderId="0" xfId="0" applyNumberFormat="1" applyFont="1" applyAlignment="1">
      <alignment horizontal="left" vertical="top"/>
    </xf>
    <xf numFmtId="0" fontId="36" fillId="0" borderId="0" xfId="0" applyFont="1" applyAlignment="1">
      <alignment horizontal="justify" vertical="top" readingOrder="1"/>
    </xf>
    <xf numFmtId="0" fontId="36" fillId="0" borderId="0" xfId="0" applyFont="1" applyAlignment="1">
      <alignment horizontal="center"/>
    </xf>
    <xf numFmtId="0" fontId="36" fillId="0" borderId="0" xfId="0" applyFont="1" applyBorder="1" applyAlignment="1">
      <alignment vertical="center"/>
    </xf>
    <xf numFmtId="0" fontId="71" fillId="0" borderId="0" xfId="2" applyFont="1" applyBorder="1" applyProtection="1"/>
    <xf numFmtId="49" fontId="72" fillId="0" borderId="2" xfId="0" applyNumberFormat="1" applyFont="1" applyBorder="1" applyAlignment="1">
      <alignment horizontal="left" vertical="top"/>
    </xf>
    <xf numFmtId="0" fontId="62" fillId="0" borderId="0" xfId="0" applyFont="1"/>
    <xf numFmtId="0" fontId="74" fillId="0" borderId="0" xfId="0" applyFont="1" applyBorder="1" applyAlignment="1">
      <alignment horizontal="justify" vertical="top" readingOrder="1"/>
    </xf>
    <xf numFmtId="0" fontId="74" fillId="0" borderId="2" xfId="0" applyFont="1" applyBorder="1" applyAlignment="1">
      <alignment horizontal="center"/>
    </xf>
    <xf numFmtId="4" fontId="74" fillId="0" borderId="0" xfId="0" applyNumberFormat="1" applyFont="1" applyBorder="1"/>
    <xf numFmtId="4" fontId="74" fillId="0" borderId="2" xfId="0" applyNumberFormat="1" applyFont="1" applyBorder="1"/>
    <xf numFmtId="0" fontId="75" fillId="0" borderId="0" xfId="0" applyFont="1" applyBorder="1"/>
    <xf numFmtId="4" fontId="75" fillId="0" borderId="0" xfId="0" applyNumberFormat="1" applyFont="1"/>
    <xf numFmtId="0" fontId="75" fillId="0" borderId="0" xfId="0" applyFont="1"/>
    <xf numFmtId="0" fontId="68" fillId="0" borderId="0" xfId="2" applyFont="1" applyBorder="1" applyProtection="1"/>
    <xf numFmtId="0" fontId="65" fillId="0" borderId="0" xfId="2" applyFont="1" applyBorder="1" applyProtection="1"/>
    <xf numFmtId="0" fontId="72" fillId="0" borderId="0" xfId="0" applyFont="1" applyBorder="1" applyAlignment="1">
      <alignment horizontal="justify" vertical="top" readingOrder="1"/>
    </xf>
    <xf numFmtId="0" fontId="72" fillId="0" borderId="2" xfId="0" applyFont="1" applyBorder="1" applyAlignment="1">
      <alignment horizontal="center" vertical="center"/>
    </xf>
    <xf numFmtId="4" fontId="72" fillId="0" borderId="2" xfId="0" applyNumberFormat="1" applyFont="1" applyBorder="1" applyAlignment="1">
      <alignment vertical="center"/>
    </xf>
    <xf numFmtId="4" fontId="72" fillId="0" borderId="0" xfId="0" applyNumberFormat="1" applyFont="1" applyBorder="1" applyAlignment="1">
      <alignment vertical="center"/>
    </xf>
    <xf numFmtId="4" fontId="65" fillId="0" borderId="2" xfId="0" applyNumberFormat="1" applyFont="1" applyBorder="1"/>
    <xf numFmtId="4" fontId="65" fillId="0" borderId="0" xfId="0" applyNumberFormat="1" applyFont="1" applyBorder="1"/>
    <xf numFmtId="49" fontId="72" fillId="0" borderId="0" xfId="0" applyNumberFormat="1" applyFont="1" applyBorder="1" applyAlignment="1">
      <alignment horizontal="left" vertical="top"/>
    </xf>
    <xf numFmtId="0" fontId="72" fillId="0" borderId="0" xfId="0" applyFont="1" applyBorder="1" applyAlignment="1">
      <alignment horizontal="center" vertical="center"/>
    </xf>
    <xf numFmtId="0" fontId="65" fillId="0" borderId="2" xfId="0" applyFont="1" applyBorder="1" applyAlignment="1">
      <alignment horizontal="center"/>
    </xf>
    <xf numFmtId="49" fontId="75" fillId="0" borderId="0" xfId="0" applyNumberFormat="1" applyFont="1" applyBorder="1" applyAlignment="1">
      <alignment horizontal="left" vertical="top"/>
    </xf>
    <xf numFmtId="0" fontId="75" fillId="0" borderId="0" xfId="0" applyFont="1" applyBorder="1" applyAlignment="1">
      <alignment horizontal="justify" vertical="top" readingOrder="1"/>
    </xf>
    <xf numFmtId="0" fontId="75" fillId="0" borderId="0" xfId="0" applyFont="1" applyBorder="1" applyAlignment="1">
      <alignment horizontal="center"/>
    </xf>
    <xf numFmtId="4" fontId="75" fillId="0" borderId="0" xfId="0" applyNumberFormat="1" applyFont="1" applyBorder="1"/>
    <xf numFmtId="49" fontId="65" fillId="0" borderId="0" xfId="0" applyNumberFormat="1" applyFont="1" applyBorder="1" applyAlignment="1">
      <alignment horizontal="left" vertical="top"/>
    </xf>
    <xf numFmtId="0" fontId="65" fillId="0" borderId="0" xfId="0" applyFont="1" applyBorder="1" applyAlignment="1">
      <alignment horizontal="center"/>
    </xf>
    <xf numFmtId="0" fontId="65" fillId="0" borderId="0" xfId="0" quotePrefix="1" applyFont="1" applyBorder="1" applyAlignment="1">
      <alignment horizontal="justify" vertical="top" readingOrder="1"/>
    </xf>
    <xf numFmtId="4" fontId="65" fillId="0" borderId="0" xfId="0" applyNumberFormat="1" applyFont="1" applyBorder="1" applyProtection="1">
      <protection locked="0"/>
    </xf>
    <xf numFmtId="4" fontId="65" fillId="0" borderId="2" xfId="0" applyNumberFormat="1" applyFont="1" applyBorder="1" applyProtection="1">
      <protection locked="0"/>
    </xf>
    <xf numFmtId="4" fontId="65" fillId="0" borderId="20" xfId="0" applyNumberFormat="1" applyFont="1" applyBorder="1"/>
    <xf numFmtId="4" fontId="65" fillId="0" borderId="21" xfId="0" applyNumberFormat="1" applyFont="1" applyBorder="1"/>
    <xf numFmtId="0" fontId="72" fillId="0" borderId="10" xfId="0" applyFont="1" applyBorder="1" applyAlignment="1">
      <alignment horizontal="justify" vertical="top" readingOrder="1"/>
    </xf>
    <xf numFmtId="0" fontId="72" fillId="0" borderId="10" xfId="0" applyFont="1" applyBorder="1" applyAlignment="1">
      <alignment horizontal="center" vertical="center"/>
    </xf>
    <xf numFmtId="4" fontId="72" fillId="0" borderId="10" xfId="0" applyNumberFormat="1" applyFont="1" applyBorder="1" applyAlignment="1">
      <alignment vertical="center"/>
    </xf>
    <xf numFmtId="0" fontId="66" fillId="0" borderId="0" xfId="0" applyFont="1" applyBorder="1"/>
    <xf numFmtId="0" fontId="66" fillId="0" borderId="0" xfId="0" applyFont="1"/>
    <xf numFmtId="49" fontId="76" fillId="0" borderId="0" xfId="0" applyNumberFormat="1" applyFont="1" applyBorder="1" applyAlignment="1">
      <alignment horizontal="left" vertical="top"/>
    </xf>
    <xf numFmtId="0" fontId="76" fillId="0" borderId="0" xfId="0" applyFont="1" applyBorder="1" applyAlignment="1">
      <alignment horizontal="justify" vertical="top" readingOrder="1"/>
    </xf>
    <xf numFmtId="0" fontId="76" fillId="0" borderId="0" xfId="0" applyFont="1" applyBorder="1" applyAlignment="1">
      <alignment horizontal="center" vertical="center"/>
    </xf>
    <xf numFmtId="4" fontId="76" fillId="0" borderId="0" xfId="0" applyNumberFormat="1" applyFont="1" applyBorder="1" applyAlignment="1">
      <alignment vertical="center"/>
    </xf>
    <xf numFmtId="0" fontId="65" fillId="0" borderId="0" xfId="0" applyFont="1" applyBorder="1" applyAlignment="1">
      <alignment horizontal="justify" vertical="top" readingOrder="1"/>
    </xf>
    <xf numFmtId="4" fontId="65" fillId="0" borderId="0" xfId="0" applyNumberFormat="1" applyFont="1" applyBorder="1" applyAlignment="1">
      <alignment horizontal="right"/>
    </xf>
    <xf numFmtId="0" fontId="65" fillId="0" borderId="0" xfId="0" applyFont="1" applyBorder="1"/>
    <xf numFmtId="0" fontId="75" fillId="0" borderId="0" xfId="0" applyFont="1" applyBorder="1" applyAlignment="1">
      <alignment horizontal="left"/>
    </xf>
    <xf numFmtId="49" fontId="65" fillId="0" borderId="0" xfId="0" applyNumberFormat="1" applyFont="1" applyBorder="1" applyAlignment="1" applyProtection="1">
      <alignment horizontal="left" vertical="center"/>
    </xf>
    <xf numFmtId="0" fontId="65" fillId="0" borderId="0" xfId="0" applyFont="1" applyBorder="1" applyAlignment="1" applyProtection="1">
      <alignment horizontal="center"/>
    </xf>
    <xf numFmtId="4" fontId="65" fillId="0" borderId="0" xfId="0" applyNumberFormat="1" applyFont="1" applyBorder="1" applyAlignment="1" applyProtection="1">
      <alignment horizontal="right"/>
    </xf>
    <xf numFmtId="0" fontId="65" fillId="0" borderId="0" xfId="0" applyFont="1" applyAlignment="1" applyProtection="1">
      <alignment vertical="center"/>
    </xf>
    <xf numFmtId="49" fontId="65" fillId="0" borderId="0" xfId="0" applyNumberFormat="1" applyFont="1" applyAlignment="1" applyProtection="1">
      <alignment horizontal="left"/>
    </xf>
    <xf numFmtId="0" fontId="65" fillId="0" borderId="0" xfId="0" applyFont="1" applyAlignment="1" applyProtection="1">
      <alignment horizontal="center"/>
    </xf>
    <xf numFmtId="4" fontId="65" fillId="0" borderId="0" xfId="0" applyNumberFormat="1" applyFont="1" applyAlignment="1" applyProtection="1">
      <alignment horizontal="right"/>
    </xf>
    <xf numFmtId="0" fontId="65" fillId="0" borderId="0" xfId="0" applyFont="1" applyAlignment="1" applyProtection="1">
      <alignment horizontal="right"/>
    </xf>
    <xf numFmtId="0" fontId="65" fillId="0" borderId="0" xfId="0" applyFont="1" applyProtection="1"/>
    <xf numFmtId="0" fontId="29" fillId="0" borderId="0" xfId="0" applyFont="1" applyAlignment="1">
      <alignment horizontal="justify" readingOrder="1"/>
    </xf>
    <xf numFmtId="0" fontId="79" fillId="0" borderId="2" xfId="0" applyFont="1" applyBorder="1" applyAlignment="1" applyProtection="1">
      <alignment wrapText="1"/>
    </xf>
    <xf numFmtId="0" fontId="79" fillId="0" borderId="0" xfId="0" applyFont="1" applyAlignment="1" applyProtection="1">
      <alignment wrapText="1"/>
    </xf>
    <xf numFmtId="4" fontId="75" fillId="0" borderId="2" xfId="0" applyNumberFormat="1" applyFont="1" applyBorder="1" applyAlignment="1" applyProtection="1">
      <alignment horizontal="right" vertical="center"/>
      <protection locked="0"/>
    </xf>
    <xf numFmtId="4" fontId="65" fillId="0" borderId="0" xfId="0" applyNumberFormat="1" applyFont="1" applyBorder="1" applyProtection="1"/>
    <xf numFmtId="4" fontId="69" fillId="0" borderId="0" xfId="2" applyNumberFormat="1" applyFont="1" applyBorder="1" applyProtection="1"/>
    <xf numFmtId="4" fontId="67" fillId="0" borderId="0" xfId="0" applyNumberFormat="1" applyFont="1" applyBorder="1"/>
    <xf numFmtId="4" fontId="67" fillId="0" borderId="2" xfId="0" applyNumberFormat="1" applyFont="1" applyBorder="1"/>
    <xf numFmtId="49" fontId="71" fillId="0" borderId="2" xfId="0" applyNumberFormat="1" applyFont="1" applyBorder="1" applyAlignment="1">
      <alignment horizontal="left" vertical="top"/>
    </xf>
    <xf numFmtId="0" fontId="71" fillId="0" borderId="2" xfId="0" applyFont="1" applyBorder="1" applyAlignment="1">
      <alignment horizontal="center"/>
    </xf>
    <xf numFmtId="4" fontId="71" fillId="0" borderId="0" xfId="0" applyNumberFormat="1" applyFont="1" applyBorder="1"/>
    <xf numFmtId="4" fontId="71" fillId="0" borderId="20" xfId="0" applyNumberFormat="1" applyFont="1" applyBorder="1"/>
    <xf numFmtId="4" fontId="71" fillId="0" borderId="2" xfId="0" applyNumberFormat="1" applyFont="1" applyBorder="1"/>
    <xf numFmtId="4" fontId="71" fillId="0" borderId="21" xfId="0" applyNumberFormat="1" applyFont="1" applyBorder="1"/>
    <xf numFmtId="0" fontId="65" fillId="0" borderId="2" xfId="0" applyFont="1" applyBorder="1" applyAlignment="1" applyProtection="1">
      <alignment horizontal="center" vertical="center"/>
    </xf>
    <xf numFmtId="4" fontId="65" fillId="0" borderId="2" xfId="0" applyNumberFormat="1" applyFont="1" applyBorder="1" applyAlignment="1" applyProtection="1">
      <alignment horizontal="right" vertical="center"/>
      <protection locked="0"/>
    </xf>
    <xf numFmtId="4" fontId="65" fillId="0" borderId="2" xfId="0" applyNumberFormat="1" applyFont="1" applyBorder="1" applyAlignment="1" applyProtection="1">
      <alignment horizontal="right" vertical="center"/>
    </xf>
    <xf numFmtId="0" fontId="65" fillId="0" borderId="2" xfId="0" applyFont="1" applyBorder="1" applyAlignment="1" applyProtection="1">
      <alignment horizontal="center"/>
    </xf>
    <xf numFmtId="4" fontId="65" fillId="0" borderId="2" xfId="0" applyNumberFormat="1" applyFont="1" applyBorder="1" applyAlignment="1" applyProtection="1">
      <alignment horizontal="right"/>
    </xf>
    <xf numFmtId="0" fontId="65" fillId="0" borderId="0" xfId="0" applyFont="1" applyBorder="1" applyAlignment="1" applyProtection="1">
      <alignment horizontal="left" vertical="top" wrapText="1"/>
    </xf>
    <xf numFmtId="4" fontId="65" fillId="0" borderId="2" xfId="0" applyNumberFormat="1" applyFont="1" applyBorder="1" applyProtection="1"/>
    <xf numFmtId="49" fontId="65" fillId="0" borderId="2" xfId="0" applyNumberFormat="1" applyFont="1" applyBorder="1" applyAlignment="1" applyProtection="1">
      <alignment horizontal="left" vertical="top"/>
    </xf>
    <xf numFmtId="0" fontId="65" fillId="0" borderId="2" xfId="0" applyNumberFormat="1" applyFont="1" applyBorder="1" applyAlignment="1" applyProtection="1">
      <alignment horizontal="left" vertical="top" wrapText="1" readingOrder="1"/>
    </xf>
    <xf numFmtId="164" fontId="67" fillId="0" borderId="0" xfId="0" applyNumberFormat="1" applyFont="1"/>
    <xf numFmtId="164" fontId="36" fillId="0" borderId="0" xfId="0" applyNumberFormat="1" applyFont="1"/>
    <xf numFmtId="49" fontId="76" fillId="0" borderId="0" xfId="0" applyNumberFormat="1" applyFont="1" applyBorder="1" applyAlignment="1" applyProtection="1">
      <alignment horizontal="left" vertical="center"/>
    </xf>
    <xf numFmtId="0" fontId="76" fillId="0" borderId="2" xfId="0" applyFont="1" applyBorder="1" applyAlignment="1" applyProtection="1">
      <alignment horizontal="center"/>
    </xf>
    <xf numFmtId="4" fontId="76" fillId="0" borderId="0" xfId="0" applyNumberFormat="1" applyFont="1" applyBorder="1" applyAlignment="1" applyProtection="1">
      <alignment horizontal="right"/>
    </xf>
    <xf numFmtId="4" fontId="76" fillId="0" borderId="2" xfId="0" applyNumberFormat="1" applyFont="1" applyBorder="1" applyAlignment="1" applyProtection="1">
      <alignment horizontal="right"/>
    </xf>
    <xf numFmtId="0" fontId="75" fillId="0" borderId="0" xfId="0" applyFont="1" applyAlignment="1" applyProtection="1">
      <alignment vertical="center"/>
    </xf>
    <xf numFmtId="0" fontId="66" fillId="0" borderId="0" xfId="0" applyFont="1" applyAlignment="1" applyProtection="1">
      <alignment vertical="center"/>
    </xf>
    <xf numFmtId="0" fontId="65" fillId="0" borderId="0" xfId="0" applyFont="1" applyBorder="1" applyAlignment="1" applyProtection="1">
      <alignment horizontal="right" vertical="center"/>
    </xf>
    <xf numFmtId="0" fontId="65" fillId="0" borderId="0" xfId="0" applyFont="1" applyBorder="1" applyAlignment="1" applyProtection="1">
      <alignment horizontal="left" vertical="center"/>
    </xf>
    <xf numFmtId="49" fontId="65" fillId="0" borderId="0" xfId="0" applyNumberFormat="1" applyFont="1" applyAlignment="1" applyProtection="1">
      <alignment horizontal="left" vertical="center"/>
    </xf>
    <xf numFmtId="4" fontId="65" fillId="0" borderId="0" xfId="0" applyNumberFormat="1" applyFont="1" applyAlignment="1" applyProtection="1">
      <alignment horizontal="left" vertical="center"/>
    </xf>
    <xf numFmtId="49" fontId="76" fillId="0" borderId="2" xfId="0" applyNumberFormat="1" applyFont="1" applyBorder="1" applyAlignment="1" applyProtection="1">
      <alignment horizontal="left" vertical="center"/>
    </xf>
    <xf numFmtId="0" fontId="76" fillId="0" borderId="0" xfId="0" applyFont="1" applyBorder="1" applyAlignment="1" applyProtection="1">
      <alignment horizontal="center"/>
    </xf>
    <xf numFmtId="49" fontId="65" fillId="0" borderId="0" xfId="0" applyNumberFormat="1" applyFont="1" applyAlignment="1" applyProtection="1">
      <alignment horizontal="left" vertical="top"/>
    </xf>
    <xf numFmtId="49" fontId="64" fillId="0" borderId="2" xfId="0" applyNumberFormat="1" applyFont="1" applyBorder="1" applyAlignment="1" applyProtection="1">
      <alignment horizontal="left" vertical="center"/>
    </xf>
    <xf numFmtId="0" fontId="65" fillId="0" borderId="20" xfId="0" applyFont="1" applyBorder="1" applyAlignment="1">
      <alignment horizontal="justify" vertical="top" readingOrder="1"/>
    </xf>
    <xf numFmtId="49" fontId="74" fillId="0" borderId="2" xfId="0" applyNumberFormat="1" applyFont="1" applyBorder="1" applyAlignment="1">
      <alignment horizontal="left" vertical="top"/>
    </xf>
    <xf numFmtId="4" fontId="37" fillId="0" borderId="21" xfId="0" applyNumberFormat="1" applyFont="1" applyBorder="1"/>
    <xf numFmtId="0" fontId="75" fillId="0" borderId="2" xfId="0" applyFont="1" applyBorder="1" applyAlignment="1">
      <alignment horizontal="center"/>
    </xf>
    <xf numFmtId="4" fontId="75" fillId="0" borderId="2" xfId="0" applyNumberFormat="1" applyFont="1" applyBorder="1"/>
    <xf numFmtId="0" fontId="65" fillId="0" borderId="0" xfId="0" applyFont="1" applyBorder="1" applyAlignment="1">
      <alignment horizontal="center" wrapText="1"/>
    </xf>
    <xf numFmtId="49" fontId="71" fillId="0" borderId="20" xfId="0" applyNumberFormat="1" applyFont="1" applyBorder="1" applyAlignment="1">
      <alignment horizontal="left" vertical="top"/>
    </xf>
    <xf numFmtId="4" fontId="67" fillId="0" borderId="0" xfId="0" applyNumberFormat="1" applyFont="1"/>
    <xf numFmtId="0" fontId="71" fillId="0" borderId="0" xfId="2" applyFont="1" applyBorder="1" applyProtection="1">
      <protection locked="0"/>
    </xf>
    <xf numFmtId="0" fontId="80" fillId="0" borderId="0" xfId="2" applyFont="1" applyBorder="1" applyProtection="1">
      <protection locked="0"/>
    </xf>
    <xf numFmtId="4" fontId="72" fillId="0" borderId="21" xfId="0" applyNumberFormat="1" applyFont="1" applyBorder="1" applyAlignment="1">
      <alignment vertical="center"/>
    </xf>
    <xf numFmtId="0" fontId="65" fillId="0" borderId="0" xfId="0" applyFont="1"/>
    <xf numFmtId="49" fontId="65" fillId="0" borderId="8" xfId="0" applyNumberFormat="1" applyFont="1" applyBorder="1" applyAlignment="1">
      <alignment horizontal="left" vertical="top"/>
    </xf>
    <xf numFmtId="0" fontId="65" fillId="0" borderId="8" xfId="0" applyFont="1" applyBorder="1" applyAlignment="1">
      <alignment horizontal="center"/>
    </xf>
    <xf numFmtId="0" fontId="72" fillId="0" borderId="0" xfId="0" applyFont="1" applyBorder="1"/>
    <xf numFmtId="0" fontId="72" fillId="0" borderId="0" xfId="0" applyFont="1"/>
    <xf numFmtId="4" fontId="65" fillId="0" borderId="0" xfId="0" applyNumberFormat="1" applyFont="1"/>
    <xf numFmtId="0" fontId="66" fillId="0" borderId="0" xfId="0" applyFont="1" applyAlignment="1" applyProtection="1">
      <alignment horizontal="left" vertical="center"/>
    </xf>
    <xf numFmtId="0" fontId="63" fillId="0" borderId="0" xfId="0" applyFont="1" applyBorder="1"/>
    <xf numFmtId="0" fontId="63" fillId="0" borderId="0" xfId="0" applyFont="1"/>
    <xf numFmtId="4" fontId="35" fillId="0" borderId="0" xfId="0" applyNumberFormat="1" applyFont="1"/>
    <xf numFmtId="0" fontId="22" fillId="0" borderId="0" xfId="0" applyFont="1" applyBorder="1" applyAlignment="1">
      <alignment horizontal="justify" vertical="top" readingOrder="1"/>
    </xf>
    <xf numFmtId="0" fontId="22" fillId="0" borderId="2" xfId="0" applyFont="1" applyBorder="1" applyAlignment="1">
      <alignment horizontal="center"/>
    </xf>
    <xf numFmtId="4" fontId="22" fillId="0" borderId="0" xfId="0" applyNumberFormat="1" applyFont="1" applyBorder="1"/>
    <xf numFmtId="4" fontId="22" fillId="0" borderId="2" xfId="0" applyNumberFormat="1" applyFont="1" applyBorder="1"/>
    <xf numFmtId="0" fontId="83" fillId="0" borderId="0" xfId="2" applyFont="1" applyBorder="1" applyProtection="1"/>
    <xf numFmtId="0" fontId="40" fillId="0" borderId="0" xfId="0" applyFont="1" applyBorder="1" applyAlignment="1">
      <alignment horizontal="justify" vertical="top" readingOrder="1"/>
    </xf>
    <xf numFmtId="0" fontId="40" fillId="0" borderId="2" xfId="0" applyFont="1" applyBorder="1" applyAlignment="1">
      <alignment horizontal="center"/>
    </xf>
    <xf numFmtId="4" fontId="40" fillId="0" borderId="0" xfId="0" applyNumberFormat="1" applyFont="1" applyBorder="1"/>
    <xf numFmtId="4" fontId="40" fillId="0" borderId="2" xfId="0" applyNumberFormat="1" applyFont="1" applyBorder="1"/>
    <xf numFmtId="0" fontId="24" fillId="0" borderId="0" xfId="0" applyFont="1" applyBorder="1" applyAlignment="1">
      <alignment horizontal="justify" vertical="top" readingOrder="1"/>
    </xf>
    <xf numFmtId="0" fontId="24" fillId="0" borderId="2" xfId="0" applyFont="1" applyBorder="1" applyAlignment="1">
      <alignment horizontal="center"/>
    </xf>
    <xf numFmtId="4" fontId="24" fillId="0" borderId="0" xfId="0" applyNumberFormat="1" applyFont="1" applyBorder="1"/>
    <xf numFmtId="4" fontId="24" fillId="0" borderId="2" xfId="0" applyNumberFormat="1" applyFont="1" applyBorder="1"/>
    <xf numFmtId="4" fontId="24" fillId="0" borderId="21" xfId="0" applyNumberFormat="1" applyFont="1" applyBorder="1"/>
    <xf numFmtId="0" fontId="19" fillId="0" borderId="0" xfId="0" applyFont="1" applyBorder="1" applyAlignment="1">
      <alignment horizontal="right"/>
    </xf>
    <xf numFmtId="4" fontId="19" fillId="0" borderId="0" xfId="0" applyNumberFormat="1" applyFont="1"/>
    <xf numFmtId="49" fontId="86" fillId="0" borderId="6" xfId="0" applyNumberFormat="1" applyFont="1" applyBorder="1" applyAlignment="1">
      <alignment horizontal="justify" vertical="top"/>
    </xf>
    <xf numFmtId="0" fontId="86" fillId="0" borderId="6" xfId="0" applyFont="1" applyBorder="1" applyAlignment="1">
      <alignment horizontal="center" vertical="top" readingOrder="1"/>
    </xf>
    <xf numFmtId="49" fontId="20" fillId="0" borderId="5" xfId="0" applyNumberFormat="1" applyFont="1" applyBorder="1" applyAlignment="1">
      <alignment horizontal="left" vertical="top"/>
    </xf>
    <xf numFmtId="0" fontId="20" fillId="0" borderId="5" xfId="0" applyFont="1" applyBorder="1" applyAlignment="1">
      <alignment horizontal="justify" vertical="top" readingOrder="1"/>
    </xf>
    <xf numFmtId="0" fontId="23" fillId="0" borderId="0" xfId="0" applyFont="1" applyBorder="1" applyAlignment="1">
      <alignment horizontal="justify" vertical="top" readingOrder="1"/>
    </xf>
    <xf numFmtId="0" fontId="87" fillId="0" borderId="0" xfId="0" applyFont="1" applyBorder="1"/>
    <xf numFmtId="0" fontId="87" fillId="0" borderId="0" xfId="0" applyFont="1"/>
    <xf numFmtId="0" fontId="88" fillId="0" borderId="0" xfId="0" applyFont="1" applyAlignment="1" applyProtection="1">
      <alignment wrapText="1"/>
    </xf>
    <xf numFmtId="49" fontId="24" fillId="0" borderId="2" xfId="0" applyNumberFormat="1" applyFont="1" applyBorder="1" applyAlignment="1">
      <alignment vertical="top"/>
    </xf>
    <xf numFmtId="49" fontId="16" fillId="0" borderId="2" xfId="0" applyNumberFormat="1" applyFont="1" applyBorder="1" applyAlignment="1">
      <alignment horizontal="left" vertical="top"/>
    </xf>
    <xf numFmtId="0" fontId="31" fillId="0" borderId="10" xfId="0" applyFont="1" applyBorder="1" applyAlignment="1">
      <alignment horizontal="justify" vertical="top" readingOrder="1"/>
    </xf>
    <xf numFmtId="49" fontId="31" fillId="0" borderId="2" xfId="0" applyNumberFormat="1" applyFont="1" applyBorder="1" applyAlignment="1">
      <alignment horizontal="left" vertical="top"/>
    </xf>
    <xf numFmtId="0" fontId="25" fillId="0" borderId="0" xfId="0" applyFont="1" applyBorder="1" applyAlignment="1">
      <alignment horizontal="justify" vertical="top" readingOrder="1"/>
    </xf>
    <xf numFmtId="0" fontId="31" fillId="0" borderId="2" xfId="0" applyFont="1" applyBorder="1" applyAlignment="1">
      <alignment horizontal="center" vertical="center"/>
    </xf>
    <xf numFmtId="4" fontId="31" fillId="0" borderId="2" xfId="0" applyNumberFormat="1" applyFont="1" applyBorder="1" applyAlignment="1">
      <alignment vertical="center"/>
    </xf>
    <xf numFmtId="4" fontId="24" fillId="0" borderId="20" xfId="0" applyNumberFormat="1" applyFont="1" applyBorder="1"/>
    <xf numFmtId="0" fontId="24" fillId="0" borderId="0" xfId="0" quotePrefix="1" applyFont="1" applyBorder="1" applyAlignment="1">
      <alignment horizontal="justify" vertical="top" readingOrder="1"/>
    </xf>
    <xf numFmtId="0" fontId="31" fillId="0" borderId="24" xfId="0" applyFont="1" applyBorder="1" applyAlignment="1">
      <alignment horizontal="justify" vertical="top" readingOrder="1"/>
    </xf>
    <xf numFmtId="0" fontId="31" fillId="0" borderId="0" xfId="0" applyFont="1" applyBorder="1" applyAlignment="1">
      <alignment horizontal="justify" vertical="top" readingOrder="1"/>
    </xf>
    <xf numFmtId="4" fontId="31" fillId="0" borderId="21" xfId="0" applyNumberFormat="1" applyFont="1" applyBorder="1" applyAlignment="1">
      <alignment vertical="center"/>
    </xf>
    <xf numFmtId="4" fontId="21" fillId="0" borderId="0" xfId="0" applyNumberFormat="1" applyFont="1"/>
    <xf numFmtId="49" fontId="25" fillId="0" borderId="2" xfId="0" applyNumberFormat="1" applyFont="1" applyBorder="1" applyAlignment="1" applyProtection="1">
      <alignment horizontal="left" vertical="center"/>
    </xf>
    <xf numFmtId="0" fontId="24" fillId="0" borderId="0" xfId="0" applyFont="1" applyAlignment="1" applyProtection="1">
      <alignment horizontal="left" vertical="center"/>
    </xf>
    <xf numFmtId="49" fontId="92" fillId="0" borderId="23" xfId="0" applyNumberFormat="1" applyFont="1" applyBorder="1" applyAlignment="1">
      <alignment horizontal="left" vertical="top"/>
    </xf>
    <xf numFmtId="4" fontId="92" fillId="0" borderId="23" xfId="0" applyNumberFormat="1" applyFont="1" applyBorder="1" applyAlignment="1">
      <alignment vertical="center"/>
    </xf>
    <xf numFmtId="49" fontId="16" fillId="0" borderId="9" xfId="0" applyNumberFormat="1" applyFont="1" applyBorder="1" applyAlignment="1">
      <alignment horizontal="left" vertical="top"/>
    </xf>
    <xf numFmtId="0" fontId="24" fillId="0" borderId="2" xfId="0" applyFont="1" applyBorder="1" applyAlignment="1">
      <alignment horizontal="justify" vertical="top" readingOrder="1"/>
    </xf>
    <xf numFmtId="0" fontId="24" fillId="0" borderId="0" xfId="0" applyFont="1" applyBorder="1" applyAlignment="1">
      <alignment horizontal="center"/>
    </xf>
    <xf numFmtId="0" fontId="24" fillId="0" borderId="2" xfId="0" quotePrefix="1" applyFont="1" applyBorder="1" applyAlignment="1">
      <alignment horizontal="justify" vertical="top" readingOrder="1"/>
    </xf>
    <xf numFmtId="4" fontId="31" fillId="0" borderId="0" xfId="0" applyNumberFormat="1" applyFont="1" applyBorder="1" applyAlignment="1">
      <alignment vertical="center"/>
    </xf>
    <xf numFmtId="0" fontId="29" fillId="0" borderId="2" xfId="0" applyFont="1" applyBorder="1" applyAlignment="1">
      <alignment horizontal="center"/>
    </xf>
    <xf numFmtId="4" fontId="29" fillId="0" borderId="2" xfId="0" applyNumberFormat="1" applyFont="1" applyBorder="1"/>
    <xf numFmtId="4" fontId="29" fillId="0" borderId="0" xfId="0" applyNumberFormat="1" applyFont="1" applyBorder="1"/>
    <xf numFmtId="49" fontId="65" fillId="0" borderId="2" xfId="0" applyNumberFormat="1" applyFont="1" applyBorder="1" applyAlignment="1">
      <alignment horizontal="left" vertical="top"/>
    </xf>
    <xf numFmtId="4" fontId="22" fillId="0" borderId="20" xfId="0" applyNumberFormat="1" applyFont="1" applyBorder="1"/>
    <xf numFmtId="0" fontId="22" fillId="26" borderId="0" xfId="0" applyFont="1" applyFill="1" applyBorder="1" applyAlignment="1">
      <alignment horizontal="justify" vertical="top" readingOrder="1"/>
    </xf>
    <xf numFmtId="49" fontId="24" fillId="0" borderId="20" xfId="0" applyNumberFormat="1" applyFont="1" applyBorder="1" applyAlignment="1" applyProtection="1">
      <alignment horizontal="left" vertical="top"/>
    </xf>
    <xf numFmtId="49" fontId="94" fillId="0" borderId="2" xfId="0" applyNumberFormat="1" applyFont="1" applyBorder="1" applyAlignment="1">
      <alignment horizontal="left" vertical="top"/>
    </xf>
    <xf numFmtId="49" fontId="92" fillId="0" borderId="9" xfId="0" applyNumberFormat="1" applyFont="1" applyBorder="1" applyAlignment="1">
      <alignment horizontal="left" vertical="top"/>
    </xf>
    <xf numFmtId="0" fontId="24" fillId="0" borderId="0" xfId="0" applyNumberFormat="1" applyFont="1" applyBorder="1" applyAlignment="1">
      <alignment horizontal="justify" vertical="top" readingOrder="1"/>
    </xf>
    <xf numFmtId="0" fontId="81" fillId="0" borderId="0" xfId="2" applyFont="1" applyBorder="1" applyProtection="1"/>
    <xf numFmtId="0" fontId="95" fillId="0" borderId="0" xfId="2" applyFont="1" applyBorder="1" applyProtection="1"/>
    <xf numFmtId="0" fontId="24" fillId="0" borderId="20" xfId="0" applyNumberFormat="1" applyFont="1" applyBorder="1" applyAlignment="1" applyProtection="1">
      <alignment horizontal="left" vertical="top" wrapText="1"/>
    </xf>
    <xf numFmtId="49" fontId="23" fillId="0" borderId="0" xfId="0" applyNumberFormat="1" applyFont="1" applyBorder="1" applyAlignment="1">
      <alignment horizontal="left" vertical="top"/>
    </xf>
    <xf numFmtId="4" fontId="23" fillId="0" borderId="0" xfId="0" applyNumberFormat="1" applyFont="1" applyBorder="1" applyAlignment="1">
      <alignment vertical="center"/>
    </xf>
    <xf numFmtId="0" fontId="97" fillId="0" borderId="0" xfId="0" applyFont="1" applyBorder="1"/>
    <xf numFmtId="0" fontId="97" fillId="0" borderId="0" xfId="0" applyFont="1"/>
    <xf numFmtId="4" fontId="23" fillId="0" borderId="2" xfId="0" applyNumberFormat="1" applyFont="1" applyBorder="1"/>
    <xf numFmtId="0" fontId="23" fillId="0" borderId="0" xfId="0" applyFont="1" applyBorder="1"/>
    <xf numFmtId="0" fontId="23" fillId="0" borderId="0" xfId="0" applyFont="1"/>
    <xf numFmtId="0" fontId="24" fillId="0" borderId="0" xfId="2" applyFont="1" applyBorder="1" applyProtection="1"/>
    <xf numFmtId="0" fontId="31" fillId="0" borderId="6" xfId="0" applyFont="1" applyBorder="1" applyAlignment="1">
      <alignment horizontal="justify" vertical="top" readingOrder="1"/>
    </xf>
    <xf numFmtId="0" fontId="75" fillId="0" borderId="1" xfId="0" applyFont="1" applyBorder="1"/>
    <xf numFmtId="4" fontId="94" fillId="0" borderId="0" xfId="0" applyNumberFormat="1" applyFont="1" applyBorder="1"/>
    <xf numFmtId="0" fontId="24" fillId="0" borderId="20" xfId="0" applyNumberFormat="1" applyFont="1" applyBorder="1" applyAlignment="1" applyProtection="1">
      <alignment horizontal="justify" vertical="top" wrapText="1" readingOrder="1"/>
    </xf>
    <xf numFmtId="0" fontId="24" fillId="0" borderId="20" xfId="0" quotePrefix="1" applyNumberFormat="1" applyFont="1" applyBorder="1" applyAlignment="1" applyProtection="1">
      <alignment horizontal="justify" vertical="top" wrapText="1" readingOrder="1"/>
    </xf>
    <xf numFmtId="4" fontId="24" fillId="0" borderId="0" xfId="0" applyNumberFormat="1" applyFont="1" applyBorder="1" applyProtection="1">
      <protection locked="0"/>
    </xf>
    <xf numFmtId="4" fontId="24" fillId="0" borderId="2" xfId="0" applyNumberFormat="1" applyFont="1" applyBorder="1" applyProtection="1">
      <protection locked="0"/>
    </xf>
    <xf numFmtId="0" fontId="24" fillId="0" borderId="0" xfId="0" applyNumberFormat="1" applyFont="1" applyBorder="1" applyAlignment="1" applyProtection="1">
      <alignment horizontal="justify" vertical="top" wrapText="1" readingOrder="1"/>
    </xf>
    <xf numFmtId="0" fontId="24" fillId="0" borderId="0" xfId="0" quotePrefix="1" applyNumberFormat="1" applyFont="1" applyBorder="1" applyAlignment="1" applyProtection="1">
      <alignment horizontal="justify" vertical="top" wrapText="1" readingOrder="1"/>
    </xf>
    <xf numFmtId="49" fontId="98" fillId="0" borderId="2" xfId="0" applyNumberFormat="1" applyFont="1" applyBorder="1" applyAlignment="1">
      <alignment horizontal="left" vertical="top"/>
    </xf>
    <xf numFmtId="0" fontId="98" fillId="0" borderId="0" xfId="0" applyFont="1" applyBorder="1" applyAlignment="1">
      <alignment horizontal="justify" vertical="top" readingOrder="1"/>
    </xf>
    <xf numFmtId="0" fontId="98" fillId="0" borderId="2" xfId="0" applyFont="1" applyBorder="1" applyAlignment="1">
      <alignment horizontal="center"/>
    </xf>
    <xf numFmtId="4" fontId="98" fillId="0" borderId="0" xfId="0" applyNumberFormat="1" applyFont="1" applyBorder="1"/>
    <xf numFmtId="4" fontId="98" fillId="0" borderId="2" xfId="0" applyNumberFormat="1" applyFont="1" applyBorder="1"/>
    <xf numFmtId="0" fontId="98" fillId="0" borderId="20" xfId="0" applyFont="1" applyBorder="1" applyAlignment="1">
      <alignment horizontal="center"/>
    </xf>
    <xf numFmtId="4" fontId="67" fillId="0" borderId="21" xfId="0" applyNumberFormat="1" applyFont="1" applyBorder="1"/>
    <xf numFmtId="49" fontId="22" fillId="0" borderId="20" xfId="0" applyNumberFormat="1" applyFont="1" applyBorder="1" applyAlignment="1">
      <alignment horizontal="left" vertical="top"/>
    </xf>
    <xf numFmtId="0" fontId="100" fillId="0" borderId="2" xfId="0" applyFont="1" applyBorder="1" applyAlignment="1" applyProtection="1">
      <alignment horizontal="justify" vertical="top" readingOrder="1"/>
    </xf>
    <xf numFmtId="0" fontId="100" fillId="0" borderId="0" xfId="0" applyFont="1" applyBorder="1" applyAlignment="1" applyProtection="1">
      <alignment horizontal="center"/>
    </xf>
    <xf numFmtId="0" fontId="100" fillId="0" borderId="2" xfId="0" quotePrefix="1" applyFont="1" applyBorder="1" applyAlignment="1" applyProtection="1">
      <alignment horizontal="justify" vertical="top" readingOrder="1"/>
    </xf>
    <xf numFmtId="0" fontId="103" fillId="0" borderId="0" xfId="2" applyFont="1" applyBorder="1" applyProtection="1"/>
    <xf numFmtId="0" fontId="24" fillId="0" borderId="2" xfId="0" applyNumberFormat="1" applyFont="1" applyBorder="1" applyAlignment="1" applyProtection="1">
      <alignment horizontal="left" vertical="top" wrapText="1"/>
    </xf>
    <xf numFmtId="0" fontId="40" fillId="26" borderId="0" xfId="0" applyFont="1" applyFill="1" applyBorder="1" applyAlignment="1">
      <alignment horizontal="justify" vertical="top" readingOrder="1"/>
    </xf>
    <xf numFmtId="0" fontId="22" fillId="0" borderId="2" xfId="0" applyFont="1" applyBorder="1" applyAlignment="1">
      <alignment horizontal="justify" vertical="top" readingOrder="1"/>
    </xf>
    <xf numFmtId="0" fontId="22" fillId="0" borderId="21" xfId="0" applyFont="1" applyBorder="1" applyAlignment="1">
      <alignment horizontal="center"/>
    </xf>
    <xf numFmtId="0" fontId="24" fillId="0" borderId="2" xfId="0" applyFont="1" applyBorder="1" applyAlignment="1" applyProtection="1">
      <alignment horizontal="center"/>
    </xf>
    <xf numFmtId="4" fontId="24" fillId="0" borderId="0" xfId="0" applyNumberFormat="1" applyFont="1" applyBorder="1" applyAlignment="1" applyProtection="1">
      <alignment horizontal="right"/>
    </xf>
    <xf numFmtId="4" fontId="24" fillId="0" borderId="2" xfId="0" applyNumberFormat="1" applyFont="1" applyBorder="1" applyAlignment="1" applyProtection="1">
      <alignment horizontal="right"/>
    </xf>
    <xf numFmtId="4" fontId="24" fillId="0" borderId="2" xfId="0" applyNumberFormat="1" applyFont="1" applyBorder="1" applyProtection="1"/>
    <xf numFmtId="4" fontId="24" fillId="0" borderId="0" xfId="0" applyNumberFormat="1" applyFont="1" applyBorder="1" applyProtection="1"/>
    <xf numFmtId="0" fontId="24" fillId="0" borderId="0" xfId="0" applyNumberFormat="1" applyFont="1" applyBorder="1" applyAlignment="1" applyProtection="1">
      <alignment horizontal="left" vertical="center"/>
    </xf>
    <xf numFmtId="49" fontId="24" fillId="0" borderId="0" xfId="0" applyNumberFormat="1" applyFont="1" applyAlignment="1" applyProtection="1">
      <alignment vertical="center"/>
    </xf>
    <xf numFmtId="49" fontId="20" fillId="0" borderId="0" xfId="0" applyNumberFormat="1" applyFont="1" applyAlignment="1" applyProtection="1">
      <alignment horizontal="left" vertical="center"/>
    </xf>
    <xf numFmtId="49" fontId="20" fillId="0" borderId="0" xfId="0" applyNumberFormat="1" applyFont="1" applyAlignment="1" applyProtection="1">
      <alignment horizontal="center" vertical="center"/>
    </xf>
    <xf numFmtId="4" fontId="20" fillId="0" borderId="0" xfId="0" applyNumberFormat="1" applyFont="1" applyAlignment="1" applyProtection="1">
      <alignment horizontal="right" vertical="center"/>
    </xf>
    <xf numFmtId="49" fontId="86" fillId="0" borderId="6" xfId="0" applyNumberFormat="1" applyFont="1" applyBorder="1" applyAlignment="1" applyProtection="1">
      <alignment horizontal="left" vertical="center" wrapText="1"/>
    </xf>
    <xf numFmtId="49" fontId="86" fillId="0" borderId="6" xfId="0" applyNumberFormat="1" applyFont="1" applyBorder="1" applyAlignment="1" applyProtection="1">
      <alignment horizontal="center" vertical="center"/>
    </xf>
    <xf numFmtId="4" fontId="86" fillId="0" borderId="6" xfId="0" applyNumberFormat="1" applyFont="1" applyBorder="1" applyAlignment="1" applyProtection="1">
      <alignment horizontal="center" vertical="center"/>
    </xf>
    <xf numFmtId="49" fontId="95" fillId="0" borderId="0" xfId="0" applyNumberFormat="1" applyFont="1" applyAlignment="1" applyProtection="1">
      <alignment horizontal="center" vertical="center"/>
    </xf>
    <xf numFmtId="49" fontId="20" fillId="0" borderId="0" xfId="0" applyNumberFormat="1" applyFont="1" applyBorder="1" applyAlignment="1" applyProtection="1">
      <alignment horizontal="left" vertical="center"/>
    </xf>
    <xf numFmtId="4" fontId="20" fillId="0" borderId="0" xfId="0" applyNumberFormat="1" applyFont="1" applyBorder="1" applyAlignment="1" applyProtection="1">
      <alignment horizontal="right" vertical="center"/>
    </xf>
    <xf numFmtId="0" fontId="27" fillId="0" borderId="0" xfId="0" applyFont="1" applyAlignment="1" applyProtection="1">
      <alignment horizontal="left" vertical="center"/>
    </xf>
    <xf numFmtId="49" fontId="14" fillId="0" borderId="2" xfId="0" applyNumberFormat="1" applyFont="1" applyBorder="1" applyAlignment="1" applyProtection="1">
      <alignment horizontal="left" vertical="center"/>
    </xf>
    <xf numFmtId="0" fontId="20" fillId="0" borderId="0" xfId="0" applyFont="1" applyAlignment="1">
      <alignment horizontal="right"/>
    </xf>
    <xf numFmtId="0" fontId="20" fillId="0" borderId="0" xfId="0" applyFont="1" applyAlignment="1">
      <alignment horizontal="center"/>
    </xf>
    <xf numFmtId="0" fontId="86" fillId="0" borderId="6" xfId="0" applyFont="1" applyBorder="1" applyAlignment="1">
      <alignment horizontal="center" vertical="top"/>
    </xf>
    <xf numFmtId="4" fontId="86" fillId="0" borderId="6" xfId="0" applyNumberFormat="1" applyFont="1" applyBorder="1" applyAlignment="1">
      <alignment horizontal="center" vertical="top"/>
    </xf>
    <xf numFmtId="0" fontId="20" fillId="0" borderId="5" xfId="0" applyFont="1" applyBorder="1" applyAlignment="1">
      <alignment horizontal="center"/>
    </xf>
    <xf numFmtId="0" fontId="20" fillId="0" borderId="5" xfId="0" applyFont="1" applyBorder="1"/>
    <xf numFmtId="49" fontId="14" fillId="0" borderId="2" xfId="0" applyNumberFormat="1" applyFont="1" applyBorder="1" applyAlignment="1">
      <alignment horizontal="left" vertical="top"/>
    </xf>
    <xf numFmtId="0" fontId="14" fillId="0" borderId="0" xfId="0" applyFont="1" applyBorder="1" applyAlignment="1">
      <alignment horizontal="justify" vertical="top" readingOrder="1"/>
    </xf>
    <xf numFmtId="0" fontId="27" fillId="0" borderId="2" xfId="0" applyFont="1" applyBorder="1" applyAlignment="1">
      <alignment horizontal="center"/>
    </xf>
    <xf numFmtId="4" fontId="27" fillId="0" borderId="0" xfId="0" applyNumberFormat="1" applyFont="1" applyBorder="1"/>
    <xf numFmtId="4" fontId="27" fillId="0" borderId="2" xfId="0" applyNumberFormat="1" applyFont="1" applyBorder="1"/>
    <xf numFmtId="0" fontId="24" fillId="0" borderId="0" xfId="0" applyFont="1" applyBorder="1" applyAlignment="1">
      <alignment horizontal="justify" vertical="top" wrapText="1" readingOrder="1"/>
    </xf>
    <xf numFmtId="164" fontId="24" fillId="0" borderId="0" xfId="0" applyNumberFormat="1" applyFont="1" applyBorder="1" applyAlignment="1">
      <alignment horizontal="justify" vertical="top" wrapText="1" readingOrder="1"/>
    </xf>
    <xf numFmtId="164" fontId="24" fillId="0" borderId="2" xfId="0" applyNumberFormat="1" applyFont="1" applyBorder="1" applyAlignment="1">
      <alignment horizontal="center"/>
    </xf>
    <xf numFmtId="164" fontId="65" fillId="0" borderId="0" xfId="2" applyNumberFormat="1" applyFont="1" applyBorder="1" applyProtection="1"/>
    <xf numFmtId="164" fontId="24" fillId="0" borderId="0" xfId="0" applyNumberFormat="1" applyFont="1" applyBorder="1" applyAlignment="1">
      <alignment horizontal="justify" vertical="top" readingOrder="1"/>
    </xf>
    <xf numFmtId="164" fontId="65" fillId="0" borderId="0" xfId="0" applyNumberFormat="1" applyFont="1" applyBorder="1" applyAlignment="1">
      <alignment horizontal="justify" vertical="top" readingOrder="1"/>
    </xf>
    <xf numFmtId="164" fontId="65" fillId="0" borderId="2" xfId="0" applyNumberFormat="1" applyFont="1" applyBorder="1" applyAlignment="1">
      <alignment horizontal="center"/>
    </xf>
    <xf numFmtId="49" fontId="24" fillId="0" borderId="2" xfId="0" applyNumberFormat="1" applyFont="1" applyBorder="1" applyAlignment="1" applyProtection="1">
      <alignment horizontal="left" vertical="top"/>
    </xf>
    <xf numFmtId="0" fontId="24" fillId="0" borderId="0" xfId="0" applyFont="1" applyBorder="1" applyAlignment="1" applyProtection="1">
      <alignment horizontal="justify" vertical="top" readingOrder="1"/>
    </xf>
    <xf numFmtId="164" fontId="24" fillId="0" borderId="0" xfId="0" applyNumberFormat="1" applyFont="1" applyBorder="1" applyAlignment="1" applyProtection="1">
      <alignment horizontal="justify" vertical="top" readingOrder="1"/>
    </xf>
    <xf numFmtId="164" fontId="24" fillId="0" borderId="2" xfId="0" applyNumberFormat="1" applyFont="1" applyBorder="1" applyAlignment="1" applyProtection="1">
      <alignment horizontal="center"/>
    </xf>
    <xf numFmtId="4" fontId="68" fillId="0" borderId="0" xfId="2" applyNumberFormat="1" applyFont="1" applyBorder="1" applyProtection="1"/>
    <xf numFmtId="49" fontId="24" fillId="0" borderId="2" xfId="0" applyNumberFormat="1" applyFont="1" applyBorder="1" applyAlignment="1" applyProtection="1">
      <alignment horizontal="left" vertical="center"/>
    </xf>
    <xf numFmtId="0" fontId="24" fillId="0" borderId="0" xfId="0" applyFont="1"/>
    <xf numFmtId="0" fontId="65" fillId="0" borderId="0" xfId="0" applyNumberFormat="1" applyFont="1" applyBorder="1" applyAlignment="1">
      <alignment horizontal="justify" vertical="top" readingOrder="1"/>
    </xf>
    <xf numFmtId="0" fontId="64" fillId="0" borderId="0" xfId="0" quotePrefix="1" applyFont="1" applyBorder="1" applyAlignment="1">
      <alignment horizontal="justify" vertical="top" readingOrder="1"/>
    </xf>
    <xf numFmtId="4" fontId="72" fillId="0" borderId="0" xfId="0" applyNumberFormat="1" applyFont="1" applyProtection="1"/>
    <xf numFmtId="0" fontId="29" fillId="0" borderId="0" xfId="0" applyFont="1" applyProtection="1"/>
    <xf numFmtId="0" fontId="81" fillId="0" borderId="0" xfId="2" applyNumberFormat="1" applyFont="1" applyBorder="1" applyProtection="1"/>
    <xf numFmtId="0" fontId="65" fillId="0" borderId="0" xfId="0" applyNumberFormat="1" applyFont="1" applyBorder="1" applyAlignment="1" applyProtection="1">
      <alignment horizontal="justify" vertical="top" readingOrder="1"/>
    </xf>
    <xf numFmtId="0" fontId="65" fillId="0" borderId="0" xfId="0" applyFont="1" applyBorder="1" applyAlignment="1" applyProtection="1">
      <alignment horizontal="justify" vertical="top" readingOrder="1"/>
    </xf>
    <xf numFmtId="0" fontId="104" fillId="0" borderId="0" xfId="2" applyFont="1" applyBorder="1" applyProtection="1"/>
    <xf numFmtId="49" fontId="75" fillId="0" borderId="0" xfId="0" applyNumberFormat="1" applyFont="1" applyAlignment="1">
      <alignment horizontal="left" vertical="top"/>
    </xf>
    <xf numFmtId="0" fontId="75" fillId="0" borderId="0" xfId="0" applyFont="1" applyAlignment="1">
      <alignment horizontal="justify" vertical="top" readingOrder="1"/>
    </xf>
    <xf numFmtId="0" fontId="75" fillId="0" borderId="0" xfId="0" applyFont="1" applyAlignment="1">
      <alignment horizontal="center"/>
    </xf>
    <xf numFmtId="4" fontId="24" fillId="0" borderId="21" xfId="0" applyNumberFormat="1" applyFont="1" applyBorder="1" applyProtection="1"/>
    <xf numFmtId="49" fontId="14" fillId="0" borderId="3" xfId="0" applyNumberFormat="1" applyFont="1" applyBorder="1" applyAlignment="1" applyProtection="1">
      <alignment horizontal="left" vertical="center"/>
    </xf>
    <xf numFmtId="0" fontId="14" fillId="0" borderId="3" xfId="0" applyFont="1" applyBorder="1" applyAlignment="1" applyProtection="1">
      <alignment horizontal="center"/>
    </xf>
    <xf numFmtId="4" fontId="14" fillId="0" borderId="3" xfId="0" applyNumberFormat="1" applyFont="1" applyBorder="1" applyAlignment="1" applyProtection="1">
      <alignment horizontal="right"/>
    </xf>
    <xf numFmtId="4" fontId="95" fillId="0" borderId="0" xfId="2" applyNumberFormat="1" applyFont="1" applyBorder="1" applyAlignment="1" applyProtection="1">
      <alignment horizontal="right"/>
    </xf>
    <xf numFmtId="0" fontId="24" fillId="0" borderId="0" xfId="0" applyNumberFormat="1" applyFont="1" applyBorder="1" applyAlignment="1" applyProtection="1">
      <alignment horizontal="left" vertical="top" wrapText="1"/>
    </xf>
    <xf numFmtId="4" fontId="24" fillId="0" borderId="0" xfId="2" applyNumberFormat="1" applyFont="1" applyBorder="1" applyProtection="1"/>
    <xf numFmtId="4" fontId="37" fillId="0" borderId="0" xfId="0" applyNumberFormat="1" applyFont="1" applyBorder="1" applyProtection="1"/>
    <xf numFmtId="49" fontId="65" fillId="0" borderId="0" xfId="0" applyNumberFormat="1" applyFont="1" applyBorder="1" applyAlignment="1" applyProtection="1">
      <alignment horizontal="left" vertical="top" wrapText="1"/>
    </xf>
    <xf numFmtId="49" fontId="37" fillId="0" borderId="2" xfId="0" applyNumberFormat="1" applyFont="1" applyBorder="1" applyAlignment="1">
      <alignment horizontal="left" vertical="top"/>
    </xf>
    <xf numFmtId="0" fontId="73" fillId="0" borderId="0" xfId="0" applyFont="1" applyBorder="1" applyAlignment="1">
      <alignment horizontal="justify" vertical="top" readingOrder="1"/>
    </xf>
    <xf numFmtId="49" fontId="24" fillId="0" borderId="2" xfId="0" applyNumberFormat="1" applyFont="1" applyBorder="1" applyAlignment="1">
      <alignment horizontal="left" vertical="top"/>
    </xf>
    <xf numFmtId="4" fontId="63" fillId="0" borderId="0" xfId="0" applyNumberFormat="1" applyFont="1"/>
    <xf numFmtId="4" fontId="73" fillId="0" borderId="0" xfId="0" applyNumberFormat="1" applyFont="1" applyBorder="1"/>
    <xf numFmtId="4" fontId="88" fillId="0" borderId="0" xfId="0" applyNumberFormat="1" applyFont="1" applyBorder="1"/>
    <xf numFmtId="4" fontId="82" fillId="0" borderId="0" xfId="0" applyNumberFormat="1" applyFont="1" applyBorder="1"/>
    <xf numFmtId="0" fontId="96" fillId="0" borderId="0" xfId="0" applyFont="1" applyBorder="1" applyAlignment="1">
      <alignment horizontal="left" vertical="top" readingOrder="1"/>
    </xf>
    <xf numFmtId="49" fontId="96" fillId="27" borderId="26" xfId="0" applyNumberFormat="1" applyFont="1" applyFill="1" applyBorder="1" applyAlignment="1">
      <alignment horizontal="left" vertical="top"/>
    </xf>
    <xf numFmtId="0" fontId="96" fillId="27" borderId="10" xfId="0" applyFont="1" applyFill="1" applyBorder="1" applyAlignment="1">
      <alignment horizontal="left" vertical="top" readingOrder="1"/>
    </xf>
    <xf numFmtId="0" fontId="96" fillId="27" borderId="25" xfId="0" applyFont="1" applyFill="1" applyBorder="1" applyAlignment="1">
      <alignment horizontal="left" vertical="top" readingOrder="1"/>
    </xf>
    <xf numFmtId="49" fontId="13" fillId="27" borderId="30" xfId="0" applyNumberFormat="1" applyFont="1" applyFill="1" applyBorder="1" applyAlignment="1">
      <alignment horizontal="left" vertical="top"/>
    </xf>
    <xf numFmtId="0" fontId="13" fillId="27" borderId="1" xfId="0" applyFont="1" applyFill="1" applyBorder="1" applyAlignment="1">
      <alignment horizontal="justify" vertical="top" readingOrder="1"/>
    </xf>
    <xf numFmtId="4" fontId="13" fillId="27" borderId="31" xfId="0" applyNumberFormat="1" applyFont="1" applyFill="1" applyBorder="1"/>
    <xf numFmtId="49" fontId="23" fillId="27" borderId="6" xfId="0" applyNumberFormat="1" applyFont="1" applyFill="1" applyBorder="1" applyAlignment="1">
      <alignment horizontal="left" vertical="top"/>
    </xf>
    <xf numFmtId="4" fontId="92" fillId="27" borderId="6" xfId="0" applyNumberFormat="1" applyFont="1" applyFill="1" applyBorder="1" applyAlignment="1">
      <alignment vertical="center"/>
    </xf>
    <xf numFmtId="49" fontId="23" fillId="27" borderId="32" xfId="0" applyNumberFormat="1" applyFont="1" applyFill="1" applyBorder="1" applyAlignment="1">
      <alignment horizontal="left" vertical="top"/>
    </xf>
    <xf numFmtId="4" fontId="92" fillId="28" borderId="6" xfId="0" applyNumberFormat="1" applyFont="1" applyFill="1" applyBorder="1" applyAlignment="1">
      <alignment vertical="center"/>
    </xf>
    <xf numFmtId="4" fontId="92" fillId="28" borderId="6" xfId="0" applyNumberFormat="1" applyFont="1" applyFill="1" applyBorder="1"/>
    <xf numFmtId="4" fontId="92" fillId="29" borderId="29" xfId="0" applyNumberFormat="1" applyFont="1" applyFill="1" applyBorder="1"/>
    <xf numFmtId="4" fontId="92" fillId="29" borderId="6" xfId="0" applyNumberFormat="1" applyFont="1" applyFill="1" applyBorder="1"/>
    <xf numFmtId="4" fontId="92" fillId="29" borderId="32" xfId="0" applyNumberFormat="1" applyFont="1" applyFill="1" applyBorder="1"/>
    <xf numFmtId="4" fontId="75" fillId="0" borderId="2" xfId="0" applyNumberFormat="1" applyFont="1" applyBorder="1" applyAlignment="1" applyProtection="1">
      <alignment horizontal="right" vertical="center"/>
    </xf>
    <xf numFmtId="49" fontId="23" fillId="27" borderId="2" xfId="0" applyNumberFormat="1" applyFont="1" applyFill="1" applyBorder="1" applyAlignment="1">
      <alignment horizontal="left" vertical="top"/>
    </xf>
    <xf numFmtId="4" fontId="92" fillId="29" borderId="21" xfId="0" applyNumberFormat="1" applyFont="1" applyFill="1" applyBorder="1"/>
    <xf numFmtId="4" fontId="92" fillId="29" borderId="2" xfId="0" applyNumberFormat="1" applyFont="1" applyFill="1" applyBorder="1"/>
    <xf numFmtId="4" fontId="93" fillId="0" borderId="0" xfId="0" applyNumberFormat="1" applyFont="1" applyBorder="1"/>
    <xf numFmtId="0" fontId="139" fillId="0" borderId="0" xfId="0" applyFont="1"/>
    <xf numFmtId="0" fontId="139" fillId="0" borderId="0" xfId="0" applyFont="1" applyBorder="1"/>
    <xf numFmtId="0" fontId="81" fillId="0" borderId="0" xfId="0" applyFont="1" applyBorder="1" applyAlignment="1">
      <alignment horizontal="center"/>
    </xf>
    <xf numFmtId="0" fontId="81" fillId="0" borderId="0" xfId="0" applyFont="1"/>
    <xf numFmtId="49" fontId="14" fillId="0" borderId="9" xfId="0" applyNumberFormat="1" applyFont="1" applyBorder="1" applyAlignment="1">
      <alignment horizontal="left" vertical="top"/>
    </xf>
    <xf numFmtId="0" fontId="14" fillId="0" borderId="10" xfId="0" applyFont="1" applyBorder="1" applyAlignment="1">
      <alignment horizontal="justify" vertical="top" readingOrder="1"/>
    </xf>
    <xf numFmtId="0" fontId="27" fillId="0" borderId="9" xfId="0" applyFont="1" applyBorder="1" applyAlignment="1">
      <alignment horizontal="center"/>
    </xf>
    <xf numFmtId="4" fontId="27" fillId="0" borderId="10" xfId="0" applyNumberFormat="1" applyFont="1" applyBorder="1"/>
    <xf numFmtId="4" fontId="27" fillId="0" borderId="9" xfId="0" applyNumberFormat="1" applyFont="1" applyBorder="1"/>
    <xf numFmtId="49" fontId="14" fillId="0" borderId="26" xfId="0" applyNumberFormat="1" applyFont="1" applyBorder="1" applyAlignment="1">
      <alignment horizontal="left" vertical="top"/>
    </xf>
    <xf numFmtId="0" fontId="14" fillId="0" borderId="9" xfId="0" applyFont="1" applyBorder="1" applyAlignment="1">
      <alignment horizontal="justify" vertical="top" readingOrder="1"/>
    </xf>
    <xf numFmtId="0" fontId="27" fillId="0" borderId="10" xfId="0" applyFont="1" applyBorder="1" applyAlignment="1">
      <alignment horizontal="center"/>
    </xf>
    <xf numFmtId="49" fontId="24" fillId="0" borderId="20" xfId="0" applyNumberFormat="1" applyFont="1" applyBorder="1" applyAlignment="1">
      <alignment horizontal="left" vertical="top"/>
    </xf>
    <xf numFmtId="0" fontId="24" fillId="0" borderId="2" xfId="0" applyFont="1" applyBorder="1"/>
    <xf numFmtId="0" fontId="24" fillId="0" borderId="0" xfId="0" applyFont="1" applyFill="1" applyBorder="1" applyAlignment="1">
      <alignment horizontal="center"/>
    </xf>
    <xf numFmtId="0" fontId="31" fillId="0" borderId="9" xfId="0" applyFont="1" applyBorder="1" applyAlignment="1">
      <alignment horizontal="justify" vertical="top" readingOrder="1"/>
    </xf>
    <xf numFmtId="0" fontId="65" fillId="0" borderId="2" xfId="0" applyNumberFormat="1" applyFont="1" applyBorder="1" applyAlignment="1" applyProtection="1">
      <alignment horizontal="left" vertical="top" wrapText="1"/>
    </xf>
    <xf numFmtId="4" fontId="65" fillId="0" borderId="20" xfId="0" applyNumberFormat="1" applyFont="1" applyBorder="1" applyAlignment="1" applyProtection="1">
      <alignment horizontal="right"/>
    </xf>
    <xf numFmtId="0" fontId="27" fillId="0" borderId="0" xfId="0" applyFont="1" applyBorder="1" applyAlignment="1" applyProtection="1">
      <alignment horizontal="left" vertical="center"/>
    </xf>
    <xf numFmtId="164" fontId="67" fillId="0" borderId="0" xfId="0" applyNumberFormat="1" applyFont="1" applyBorder="1"/>
    <xf numFmtId="0" fontId="76" fillId="0" borderId="0" xfId="0" applyFont="1" applyBorder="1" applyAlignment="1" applyProtection="1">
      <alignment horizontal="right" vertical="center"/>
    </xf>
    <xf numFmtId="0" fontId="65" fillId="0" borderId="0" xfId="0" applyFont="1" applyBorder="1" applyAlignment="1" applyProtection="1">
      <alignment vertical="center"/>
    </xf>
    <xf numFmtId="164" fontId="36" fillId="0" borderId="0" xfId="0" applyNumberFormat="1" applyFont="1" applyBorder="1"/>
    <xf numFmtId="0" fontId="66" fillId="0" borderId="0" xfId="0" applyFont="1" applyBorder="1" applyAlignment="1" applyProtection="1">
      <alignment horizontal="right" vertical="center"/>
    </xf>
    <xf numFmtId="0" fontId="66" fillId="0" borderId="0" xfId="0" applyFont="1" applyBorder="1" applyAlignment="1" applyProtection="1">
      <alignment horizontal="left" vertical="center"/>
    </xf>
    <xf numFmtId="4" fontId="106" fillId="0" borderId="0" xfId="2" applyNumberFormat="1" applyFont="1" applyBorder="1" applyAlignment="1" applyProtection="1">
      <alignment horizontal="right"/>
    </xf>
    <xf numFmtId="4" fontId="76" fillId="0" borderId="0" xfId="0" applyNumberFormat="1" applyFont="1" applyBorder="1" applyAlignment="1" applyProtection="1">
      <alignment horizontal="left" vertical="center"/>
    </xf>
    <xf numFmtId="0" fontId="75" fillId="0" borderId="0" xfId="0" applyFont="1" applyBorder="1" applyAlignment="1" applyProtection="1">
      <alignment vertical="center"/>
    </xf>
    <xf numFmtId="4" fontId="66" fillId="0" borderId="0" xfId="0" applyNumberFormat="1" applyFont="1" applyBorder="1" applyAlignment="1" applyProtection="1">
      <alignment horizontal="right" vertical="center"/>
    </xf>
    <xf numFmtId="49" fontId="66" fillId="0" borderId="0" xfId="0" applyNumberFormat="1" applyFont="1" applyBorder="1" applyAlignment="1" applyProtection="1">
      <alignment vertical="center"/>
    </xf>
    <xf numFmtId="49" fontId="65" fillId="0" borderId="0" xfId="0" applyNumberFormat="1" applyFont="1" applyBorder="1" applyAlignment="1" applyProtection="1">
      <alignment vertical="center"/>
    </xf>
    <xf numFmtId="0" fontId="65" fillId="0" borderId="0" xfId="0" applyFont="1" applyBorder="1" applyAlignment="1" applyProtection="1">
      <alignment horizontal="right"/>
    </xf>
    <xf numFmtId="0" fontId="65" fillId="0" borderId="0" xfId="0" applyFont="1" applyBorder="1" applyProtection="1"/>
    <xf numFmtId="0" fontId="94" fillId="0" borderId="0" xfId="0" applyFont="1" applyBorder="1" applyAlignment="1">
      <alignment horizontal="justify" vertical="top" readingOrder="1"/>
    </xf>
    <xf numFmtId="0" fontId="94" fillId="0" borderId="2" xfId="0" applyFont="1" applyBorder="1" applyAlignment="1">
      <alignment horizontal="center"/>
    </xf>
    <xf numFmtId="0" fontId="94" fillId="0" borderId="0" xfId="2" applyFont="1" applyBorder="1" applyProtection="1"/>
    <xf numFmtId="0" fontId="19" fillId="0" borderId="21" xfId="0" applyFont="1" applyBorder="1" applyAlignment="1">
      <alignment horizontal="right"/>
    </xf>
    <xf numFmtId="4" fontId="20" fillId="0" borderId="21" xfId="0" applyNumberFormat="1" applyFont="1" applyBorder="1"/>
    <xf numFmtId="4" fontId="20" fillId="0" borderId="29" xfId="0" applyNumberFormat="1" applyFont="1" applyBorder="1"/>
    <xf numFmtId="4" fontId="24" fillId="0" borderId="21" xfId="0" applyNumberFormat="1" applyFont="1" applyBorder="1" applyProtection="1">
      <protection locked="0"/>
    </xf>
    <xf numFmtId="49" fontId="31" fillId="0" borderId="48" xfId="0" applyNumberFormat="1" applyFont="1" applyBorder="1" applyAlignment="1">
      <alignment horizontal="left" vertical="top"/>
    </xf>
    <xf numFmtId="0" fontId="31" fillId="0" borderId="5" xfId="0" applyFont="1" applyBorder="1" applyAlignment="1">
      <alignment horizontal="center" vertical="center"/>
    </xf>
    <xf numFmtId="4" fontId="31" fillId="0" borderId="6" xfId="0" applyNumberFormat="1" applyFont="1" applyBorder="1" applyAlignment="1">
      <alignment vertical="center"/>
    </xf>
    <xf numFmtId="4" fontId="31" fillId="0" borderId="5" xfId="0" applyNumberFormat="1" applyFont="1" applyBorder="1" applyAlignment="1">
      <alignment vertical="center"/>
    </xf>
    <xf numFmtId="4" fontId="94" fillId="0" borderId="20" xfId="0" applyNumberFormat="1" applyFont="1" applyBorder="1"/>
    <xf numFmtId="0" fontId="66" fillId="0" borderId="0" xfId="0" applyFont="1" applyBorder="1" applyAlignment="1" applyProtection="1">
      <alignment vertical="center"/>
    </xf>
    <xf numFmtId="0" fontId="65" fillId="0" borderId="20" xfId="2" applyFont="1" applyBorder="1" applyProtection="1"/>
    <xf numFmtId="0" fontId="29" fillId="0" borderId="0" xfId="3" applyFont="1" applyAlignment="1">
      <alignment horizontal="justify" vertical="top" readingOrder="1"/>
    </xf>
    <xf numFmtId="49" fontId="24" fillId="0" borderId="2" xfId="0" applyNumberFormat="1" applyFont="1" applyBorder="1" applyAlignment="1">
      <alignment horizontal="left" vertical="top"/>
    </xf>
    <xf numFmtId="49" fontId="24" fillId="0" borderId="0" xfId="0" applyNumberFormat="1" applyFont="1" applyAlignment="1" applyProtection="1">
      <alignment horizontal="right" vertical="center"/>
    </xf>
    <xf numFmtId="49" fontId="95" fillId="0" borderId="0" xfId="0" applyNumberFormat="1" applyFont="1" applyAlignment="1" applyProtection="1">
      <alignment horizontal="right" vertical="center"/>
    </xf>
    <xf numFmtId="0" fontId="24" fillId="0" borderId="2" xfId="0" applyFont="1" applyBorder="1" applyAlignment="1" applyProtection="1">
      <alignment horizontal="center" vertical="center"/>
    </xf>
    <xf numFmtId="4" fontId="24" fillId="0" borderId="0" xfId="0" applyNumberFormat="1" applyFont="1" applyBorder="1" applyAlignment="1" applyProtection="1">
      <alignment horizontal="right" vertical="center"/>
    </xf>
    <xf numFmtId="4" fontId="24" fillId="0" borderId="2" xfId="0" applyNumberFormat="1" applyFont="1" applyBorder="1" applyAlignment="1" applyProtection="1">
      <alignment horizontal="right" vertical="center"/>
    </xf>
    <xf numFmtId="0" fontId="24" fillId="0" borderId="0" xfId="0" applyFont="1" applyAlignment="1" applyProtection="1">
      <alignment horizontal="right" vertical="center"/>
    </xf>
    <xf numFmtId="0" fontId="14" fillId="0" borderId="0" xfId="0" applyNumberFormat="1" applyFont="1" applyBorder="1" applyAlignment="1" applyProtection="1">
      <alignment horizontal="left" vertical="center" wrapText="1"/>
    </xf>
    <xf numFmtId="0" fontId="27" fillId="0" borderId="2" xfId="0" applyFont="1" applyBorder="1" applyAlignment="1" applyProtection="1">
      <alignment horizontal="center" vertical="center"/>
    </xf>
    <xf numFmtId="4" fontId="27" fillId="0" borderId="0" xfId="0" applyNumberFormat="1" applyFont="1" applyBorder="1" applyAlignment="1" applyProtection="1">
      <alignment horizontal="right" vertical="center"/>
    </xf>
    <xf numFmtId="4" fontId="27" fillId="0" borderId="2" xfId="0" applyNumberFormat="1" applyFont="1" applyBorder="1" applyAlignment="1" applyProtection="1">
      <alignment horizontal="right" vertical="center"/>
    </xf>
    <xf numFmtId="0" fontId="27" fillId="0" borderId="0" xfId="0" applyFont="1" applyAlignment="1" applyProtection="1">
      <alignment horizontal="right" vertical="center"/>
    </xf>
    <xf numFmtId="0" fontId="14" fillId="0" borderId="0" xfId="0" applyNumberFormat="1" applyFont="1" applyBorder="1" applyAlignment="1" applyProtection="1">
      <alignment horizontal="left" vertical="center"/>
    </xf>
    <xf numFmtId="0" fontId="24" fillId="0" borderId="0" xfId="0" applyFont="1" applyBorder="1" applyAlignment="1" applyProtection="1">
      <alignment horizontal="left" vertical="top" wrapText="1"/>
    </xf>
    <xf numFmtId="0" fontId="24" fillId="0" borderId="0" xfId="0" quotePrefix="1" applyFont="1" applyBorder="1" applyAlignment="1" applyProtection="1">
      <alignment horizontal="left" vertical="top" wrapText="1"/>
    </xf>
    <xf numFmtId="49" fontId="24" fillId="0" borderId="8" xfId="0" applyNumberFormat="1" applyFont="1" applyBorder="1" applyAlignment="1" applyProtection="1">
      <alignment horizontal="left" vertical="top"/>
    </xf>
    <xf numFmtId="4" fontId="24" fillId="0" borderId="8" xfId="0" applyNumberFormat="1" applyFont="1" applyBorder="1" applyAlignment="1" applyProtection="1">
      <alignment horizontal="right"/>
    </xf>
    <xf numFmtId="0" fontId="24" fillId="0" borderId="0" xfId="0" applyFont="1" applyAlignment="1" applyProtection="1">
      <alignment horizontal="right"/>
    </xf>
    <xf numFmtId="0" fontId="24" fillId="0" borderId="0" xfId="0" applyFont="1" applyProtection="1"/>
    <xf numFmtId="0" fontId="14" fillId="0" borderId="3" xfId="0" applyNumberFormat="1" applyFont="1" applyBorder="1" applyAlignment="1" applyProtection="1">
      <alignment horizontal="left" vertical="center"/>
    </xf>
    <xf numFmtId="0" fontId="14" fillId="0" borderId="0" xfId="0" applyFont="1" applyAlignment="1" applyProtection="1">
      <alignment horizontal="right" vertical="center"/>
    </xf>
    <xf numFmtId="0" fontId="27" fillId="0" borderId="0" xfId="0" applyFont="1" applyAlignment="1" applyProtection="1">
      <alignment vertical="center"/>
    </xf>
    <xf numFmtId="49" fontId="24" fillId="0" borderId="0" xfId="0" applyNumberFormat="1"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4" fontId="24" fillId="0" borderId="0" xfId="0" applyNumberFormat="1" applyFont="1" applyFill="1" applyBorder="1" applyAlignment="1" applyProtection="1">
      <alignment horizontal="left" vertical="center"/>
    </xf>
    <xf numFmtId="0" fontId="24" fillId="0" borderId="0" xfId="4" applyFont="1" applyBorder="1" applyAlignment="1" applyProtection="1">
      <alignment horizontal="right" vertical="center"/>
    </xf>
    <xf numFmtId="0" fontId="24" fillId="0" borderId="0" xfId="4" applyFont="1" applyBorder="1" applyAlignment="1" applyProtection="1">
      <alignment horizontal="left" vertical="center"/>
    </xf>
    <xf numFmtId="49" fontId="24" fillId="0" borderId="0" xfId="0" applyNumberFormat="1" applyFont="1" applyAlignment="1" applyProtection="1">
      <alignment horizontal="left" vertical="top"/>
    </xf>
    <xf numFmtId="0" fontId="24" fillId="0" borderId="0" xfId="0" applyFont="1" applyAlignment="1" applyProtection="1">
      <alignment horizontal="left"/>
    </xf>
    <xf numFmtId="0" fontId="24" fillId="0" borderId="0" xfId="0" applyFont="1" applyAlignment="1" applyProtection="1">
      <alignment horizontal="center"/>
    </xf>
    <xf numFmtId="4" fontId="24" fillId="0" borderId="0" xfId="0" applyNumberFormat="1" applyFont="1" applyAlignment="1" applyProtection="1">
      <alignment horizontal="right"/>
    </xf>
    <xf numFmtId="0" fontId="65" fillId="0" borderId="0" xfId="0" quotePrefix="1" applyFont="1" applyBorder="1" applyAlignment="1" applyProtection="1">
      <alignment horizontal="left" vertical="top" wrapText="1"/>
    </xf>
    <xf numFmtId="0" fontId="65" fillId="0" borderId="0" xfId="0" applyNumberFormat="1" applyFont="1" applyBorder="1" applyAlignment="1" applyProtection="1">
      <alignment horizontal="left" vertical="top" wrapText="1" readingOrder="1"/>
    </xf>
    <xf numFmtId="0" fontId="65" fillId="0" borderId="8" xfId="0" applyNumberFormat="1" applyFont="1" applyBorder="1" applyAlignment="1" applyProtection="1">
      <alignment horizontal="left" vertical="top" wrapText="1"/>
    </xf>
    <xf numFmtId="0" fontId="65" fillId="0" borderId="8" xfId="0" applyFont="1" applyBorder="1" applyAlignment="1" applyProtection="1">
      <alignment horizontal="center"/>
    </xf>
    <xf numFmtId="4" fontId="65" fillId="0" borderId="7" xfId="0" applyNumberFormat="1" applyFont="1" applyBorder="1" applyAlignment="1" applyProtection="1">
      <alignment horizontal="right"/>
    </xf>
    <xf numFmtId="49" fontId="142" fillId="0" borderId="2" xfId="0" applyNumberFormat="1" applyFont="1" applyBorder="1" applyAlignment="1">
      <alignment horizontal="left" vertical="top"/>
    </xf>
    <xf numFmtId="0" fontId="142" fillId="0" borderId="0" xfId="0" applyFont="1" applyBorder="1" applyAlignment="1">
      <alignment horizontal="justify" vertical="top" readingOrder="1"/>
    </xf>
    <xf numFmtId="0" fontId="143" fillId="0" borderId="2" xfId="0" applyFont="1" applyBorder="1" applyAlignment="1">
      <alignment horizontal="center"/>
    </xf>
    <xf numFmtId="4" fontId="143" fillId="0" borderId="0" xfId="0" applyNumberFormat="1" applyFont="1" applyBorder="1"/>
    <xf numFmtId="4" fontId="144" fillId="0" borderId="2" xfId="0" applyNumberFormat="1" applyFont="1" applyBorder="1"/>
    <xf numFmtId="0" fontId="143" fillId="0" borderId="0" xfId="0" applyFont="1" applyBorder="1"/>
    <xf numFmtId="0" fontId="143" fillId="0" borderId="0" xfId="0" applyFont="1"/>
    <xf numFmtId="49" fontId="145" fillId="0" borderId="2" xfId="0" applyNumberFormat="1" applyFont="1" applyBorder="1" applyAlignment="1">
      <alignment horizontal="left" vertical="top"/>
    </xf>
    <xf numFmtId="0" fontId="146" fillId="0" borderId="0" xfId="2" applyFont="1" applyBorder="1" applyProtection="1"/>
    <xf numFmtId="4" fontId="144" fillId="0" borderId="20" xfId="0" applyNumberFormat="1" applyFont="1" applyBorder="1"/>
    <xf numFmtId="0" fontId="144" fillId="0" borderId="0" xfId="0" applyFont="1" applyBorder="1"/>
    <xf numFmtId="4" fontId="147" fillId="0" borderId="0" xfId="0" applyNumberFormat="1" applyFont="1" applyBorder="1"/>
    <xf numFmtId="4" fontId="29" fillId="0" borderId="0" xfId="0" applyNumberFormat="1" applyFont="1" applyProtection="1"/>
    <xf numFmtId="0" fontId="148" fillId="0" borderId="0" xfId="2" applyFont="1" applyBorder="1" applyProtection="1"/>
    <xf numFmtId="0" fontId="105" fillId="0" borderId="0" xfId="0" applyFont="1" applyBorder="1" applyAlignment="1">
      <alignment horizontal="justify" vertical="top" readingOrder="1"/>
    </xf>
    <xf numFmtId="2" fontId="22" fillId="0" borderId="2" xfId="0" applyNumberFormat="1" applyFont="1" applyBorder="1" applyAlignment="1">
      <alignment horizontal="left"/>
    </xf>
    <xf numFmtId="2" fontId="22" fillId="0" borderId="2" xfId="0" applyNumberFormat="1" applyFont="1" applyBorder="1" applyAlignment="1">
      <alignment horizontal="right"/>
    </xf>
    <xf numFmtId="0" fontId="27" fillId="0" borderId="0" xfId="0" applyFont="1" applyBorder="1" applyAlignment="1">
      <alignment horizontal="left" vertical="top" readingOrder="1"/>
    </xf>
    <xf numFmtId="49" fontId="20" fillId="0" borderId="0" xfId="0" applyNumberFormat="1" applyFont="1" applyBorder="1" applyAlignment="1" applyProtection="1">
      <alignment horizontal="center" vertical="center"/>
    </xf>
    <xf numFmtId="4" fontId="86" fillId="0" borderId="6" xfId="0" applyNumberFormat="1" applyFont="1" applyBorder="1" applyAlignment="1" applyProtection="1">
      <alignment horizontal="center" vertical="center" wrapText="1"/>
    </xf>
    <xf numFmtId="4" fontId="27" fillId="0" borderId="9" xfId="0" applyNumberFormat="1" applyFont="1" applyBorder="1" applyAlignment="1" applyProtection="1">
      <alignment horizontal="right" vertical="center"/>
    </xf>
    <xf numFmtId="4" fontId="65" fillId="0" borderId="21" xfId="0" applyNumberFormat="1" applyFont="1" applyBorder="1" applyAlignment="1" applyProtection="1">
      <alignment horizontal="right"/>
    </xf>
    <xf numFmtId="4" fontId="22" fillId="0" borderId="21" xfId="0" applyNumberFormat="1" applyFont="1" applyBorder="1"/>
    <xf numFmtId="4" fontId="76" fillId="0" borderId="21" xfId="0" applyNumberFormat="1" applyFont="1" applyBorder="1" applyAlignment="1" applyProtection="1">
      <alignment horizontal="right"/>
    </xf>
    <xf numFmtId="49" fontId="24" fillId="0" borderId="0" xfId="0" applyNumberFormat="1" applyFont="1" applyBorder="1" applyAlignment="1" applyProtection="1">
      <alignment horizontal="left" vertical="center"/>
    </xf>
    <xf numFmtId="49" fontId="24" fillId="0" borderId="2" xfId="0" applyNumberFormat="1" applyFont="1" applyBorder="1" applyAlignment="1">
      <alignment horizontal="left" vertical="top"/>
    </xf>
    <xf numFmtId="0" fontId="25" fillId="0" borderId="0" xfId="0" applyNumberFormat="1" applyFont="1" applyBorder="1" applyAlignment="1" applyProtection="1">
      <alignment wrapText="1"/>
    </xf>
    <xf numFmtId="4" fontId="75" fillId="0" borderId="21" xfId="0" applyNumberFormat="1" applyFont="1" applyBorder="1"/>
    <xf numFmtId="4" fontId="65" fillId="0" borderId="21" xfId="0" applyNumberFormat="1" applyFont="1" applyBorder="1" applyProtection="1"/>
    <xf numFmtId="0" fontId="65" fillId="0" borderId="2" xfId="2" applyFont="1" applyBorder="1" applyProtection="1"/>
    <xf numFmtId="49" fontId="24" fillId="0" borderId="2" xfId="0" applyNumberFormat="1" applyFont="1" applyBorder="1" applyAlignment="1">
      <alignment horizontal="left" vertical="top"/>
    </xf>
    <xf numFmtId="49" fontId="22" fillId="0" borderId="2" xfId="0" applyNumberFormat="1" applyFont="1" applyBorder="1" applyAlignment="1">
      <alignment horizontal="left" vertical="top"/>
    </xf>
    <xf numFmtId="49" fontId="24" fillId="0" borderId="2" xfId="0" applyNumberFormat="1" applyFont="1" applyBorder="1" applyAlignment="1">
      <alignment horizontal="left" vertical="top"/>
    </xf>
    <xf numFmtId="0" fontId="189" fillId="0" borderId="0" xfId="0" applyFont="1"/>
    <xf numFmtId="0" fontId="189" fillId="0" borderId="0" xfId="0" applyFont="1" applyBorder="1"/>
    <xf numFmtId="0" fontId="190" fillId="0" borderId="0" xfId="0" applyFont="1" applyBorder="1" applyAlignment="1">
      <alignment horizontal="center"/>
    </xf>
    <xf numFmtId="0" fontId="190" fillId="0" borderId="0" xfId="0" applyFont="1"/>
    <xf numFmtId="0" fontId="191" fillId="0" borderId="0" xfId="0" applyFont="1" applyBorder="1"/>
    <xf numFmtId="0" fontId="191" fillId="0" borderId="0" xfId="0" applyFont="1"/>
    <xf numFmtId="0" fontId="65" fillId="0" borderId="0" xfId="0" applyFont="1" applyAlignment="1" applyProtection="1">
      <alignment horizontal="right" vertical="center"/>
    </xf>
    <xf numFmtId="4" fontId="37" fillId="0" borderId="20" xfId="0" applyNumberFormat="1" applyFont="1" applyBorder="1"/>
    <xf numFmtId="4" fontId="71" fillId="0" borderId="2" xfId="0" applyNumberFormat="1" applyFont="1" applyBorder="1" applyProtection="1">
      <protection locked="0"/>
    </xf>
    <xf numFmtId="4" fontId="37" fillId="0" borderId="8" xfId="0" applyNumberFormat="1" applyFont="1" applyBorder="1"/>
    <xf numFmtId="0" fontId="38" fillId="0" borderId="23" xfId="0" applyFont="1" applyBorder="1" applyAlignment="1">
      <alignment horizontal="center" vertical="center"/>
    </xf>
    <xf numFmtId="4" fontId="38" fillId="0" borderId="23" xfId="0" applyNumberFormat="1" applyFont="1" applyBorder="1" applyAlignment="1">
      <alignment vertical="center"/>
    </xf>
    <xf numFmtId="49" fontId="38" fillId="0" borderId="0" xfId="0" applyNumberFormat="1" applyFont="1" applyBorder="1" applyAlignment="1">
      <alignment horizontal="left" vertical="top"/>
    </xf>
    <xf numFmtId="0" fontId="38" fillId="0" borderId="0" xfId="0" applyFont="1" applyBorder="1" applyAlignment="1">
      <alignment horizontal="center" vertical="center"/>
    </xf>
    <xf numFmtId="4" fontId="38" fillId="0" borderId="0" xfId="0" applyNumberFormat="1" applyFont="1" applyBorder="1" applyAlignment="1">
      <alignment vertical="center"/>
    </xf>
    <xf numFmtId="4" fontId="36" fillId="0" borderId="10" xfId="0" applyNumberFormat="1" applyFont="1" applyBorder="1"/>
    <xf numFmtId="4" fontId="36" fillId="0" borderId="9" xfId="0" applyNumberFormat="1" applyFont="1" applyBorder="1"/>
    <xf numFmtId="49" fontId="65" fillId="0" borderId="20" xfId="0" applyNumberFormat="1" applyFont="1" applyBorder="1" applyAlignment="1" applyProtection="1">
      <alignment horizontal="left" vertical="top"/>
    </xf>
    <xf numFmtId="4" fontId="70" fillId="0" borderId="0" xfId="2" applyNumberFormat="1" applyFont="1" applyBorder="1" applyProtection="1"/>
    <xf numFmtId="0" fontId="67" fillId="0" borderId="9" xfId="0" applyFont="1" applyBorder="1"/>
    <xf numFmtId="4" fontId="67" fillId="0" borderId="10" xfId="0" applyNumberFormat="1" applyFont="1" applyBorder="1"/>
    <xf numFmtId="4" fontId="67" fillId="0" borderId="9" xfId="0" applyNumberFormat="1" applyFont="1" applyBorder="1"/>
    <xf numFmtId="0" fontId="68" fillId="0" borderId="0" xfId="2" applyFont="1" applyBorder="1" applyAlignment="1" applyProtection="1">
      <alignment horizontal="right"/>
    </xf>
    <xf numFmtId="4" fontId="37" fillId="0" borderId="0" xfId="0" applyNumberFormat="1" applyFont="1"/>
    <xf numFmtId="49" fontId="192" fillId="0" borderId="0" xfId="0" applyNumberFormat="1" applyFont="1" applyAlignment="1">
      <alignment horizontal="left" vertical="top"/>
    </xf>
    <xf numFmtId="0" fontId="192" fillId="0" borderId="0" xfId="0" applyFont="1" applyAlignment="1">
      <alignment horizontal="justify" vertical="top" readingOrder="1"/>
    </xf>
    <xf numFmtId="0" fontId="192" fillId="0" borderId="0" xfId="0" applyFont="1"/>
    <xf numFmtId="0" fontId="192" fillId="0" borderId="0" xfId="0" applyFont="1" applyAlignment="1">
      <alignment horizontal="right"/>
    </xf>
    <xf numFmtId="0" fontId="192" fillId="0" borderId="0" xfId="0" applyFont="1" applyBorder="1" applyAlignment="1">
      <alignment horizontal="right"/>
    </xf>
    <xf numFmtId="4" fontId="192" fillId="0" borderId="0" xfId="0" applyNumberFormat="1" applyFont="1"/>
    <xf numFmtId="49" fontId="194" fillId="0" borderId="6" xfId="0" applyNumberFormat="1" applyFont="1" applyBorder="1" applyAlignment="1">
      <alignment horizontal="justify" vertical="top"/>
    </xf>
    <xf numFmtId="0" fontId="194" fillId="0" borderId="6" xfId="0" applyFont="1" applyBorder="1" applyAlignment="1">
      <alignment horizontal="center" vertical="top" readingOrder="1"/>
    </xf>
    <xf numFmtId="0" fontId="195" fillId="0" borderId="6" xfId="0" applyFont="1" applyBorder="1" applyAlignment="1">
      <alignment horizontal="center" vertical="top"/>
    </xf>
    <xf numFmtId="4" fontId="196" fillId="0" borderId="6" xfId="0" applyNumberFormat="1" applyFont="1" applyBorder="1" applyAlignment="1">
      <alignment horizontal="center" vertical="top"/>
    </xf>
    <xf numFmtId="4" fontId="195" fillId="0" borderId="6" xfId="0" applyNumberFormat="1" applyFont="1" applyBorder="1" applyAlignment="1">
      <alignment horizontal="center" vertical="top"/>
    </xf>
    <xf numFmtId="49" fontId="193" fillId="0" borderId="5" xfId="0" applyNumberFormat="1" applyFont="1" applyBorder="1" applyAlignment="1">
      <alignment horizontal="left" vertical="top"/>
    </xf>
    <xf numFmtId="0" fontId="193" fillId="0" borderId="5" xfId="0" applyFont="1" applyBorder="1" applyAlignment="1">
      <alignment horizontal="justify" vertical="top" readingOrder="1"/>
    </xf>
    <xf numFmtId="0" fontId="197" fillId="0" borderId="5" xfId="0" applyFont="1" applyBorder="1" applyAlignment="1">
      <alignment horizontal="center"/>
    </xf>
    <xf numFmtId="0" fontId="192" fillId="0" borderId="5" xfId="0" applyFont="1" applyBorder="1"/>
    <xf numFmtId="0" fontId="197" fillId="0" borderId="5" xfId="0" applyFont="1" applyBorder="1"/>
    <xf numFmtId="4" fontId="197" fillId="0" borderId="29" xfId="0" applyNumberFormat="1" applyFont="1" applyBorder="1"/>
    <xf numFmtId="49" fontId="101" fillId="0" borderId="9" xfId="0" applyNumberFormat="1" applyFont="1" applyBorder="1" applyAlignment="1" applyProtection="1">
      <alignment horizontal="left" vertical="center"/>
    </xf>
    <xf numFmtId="0" fontId="102" fillId="0" borderId="0" xfId="0" applyFont="1" applyAlignment="1" applyProtection="1">
      <alignment vertical="center" wrapText="1"/>
    </xf>
    <xf numFmtId="0" fontId="198" fillId="0" borderId="9" xfId="0" applyFont="1" applyBorder="1" applyAlignment="1" applyProtection="1">
      <alignment wrapText="1"/>
    </xf>
    <xf numFmtId="0" fontId="198" fillId="0" borderId="0" xfId="0" applyFont="1" applyAlignment="1" applyProtection="1">
      <alignment wrapText="1"/>
    </xf>
    <xf numFmtId="4" fontId="175" fillId="0" borderId="9" xfId="0" applyNumberFormat="1" applyFont="1" applyBorder="1" applyAlignment="1" applyProtection="1">
      <alignment horizontal="right" vertical="center"/>
      <protection locked="0"/>
    </xf>
    <xf numFmtId="4" fontId="175" fillId="0" borderId="9" xfId="0" applyNumberFormat="1" applyFont="1" applyBorder="1" applyAlignment="1" applyProtection="1">
      <alignment horizontal="right" vertical="center"/>
    </xf>
    <xf numFmtId="49" fontId="101" fillId="0" borderId="2" xfId="0" applyNumberFormat="1" applyFont="1" applyBorder="1" applyAlignment="1" applyProtection="1">
      <alignment horizontal="left" vertical="center"/>
    </xf>
    <xf numFmtId="0" fontId="101" fillId="0" borderId="0" xfId="0" applyNumberFormat="1" applyFont="1" applyBorder="1" applyAlignment="1" applyProtection="1">
      <alignment horizontal="left" vertical="center"/>
    </xf>
    <xf numFmtId="0" fontId="175" fillId="0" borderId="2" xfId="0" applyFont="1" applyBorder="1" applyAlignment="1" applyProtection="1">
      <alignment horizontal="center" vertical="center"/>
    </xf>
    <xf numFmtId="4" fontId="175" fillId="0" borderId="0" xfId="0" applyNumberFormat="1" applyFont="1" applyBorder="1" applyAlignment="1" applyProtection="1">
      <alignment horizontal="right" vertical="center"/>
    </xf>
    <xf numFmtId="4" fontId="175" fillId="0" borderId="2" xfId="0" applyNumberFormat="1" applyFont="1" applyBorder="1" applyAlignment="1" applyProtection="1">
      <alignment horizontal="right" vertical="center"/>
    </xf>
    <xf numFmtId="49" fontId="199" fillId="0" borderId="2" xfId="0" applyNumberFormat="1" applyFont="1" applyBorder="1" applyAlignment="1">
      <alignment horizontal="left" vertical="top"/>
    </xf>
    <xf numFmtId="0" fontId="199" fillId="0" borderId="0" xfId="0" applyFont="1" applyBorder="1" applyAlignment="1">
      <alignment horizontal="justify" vertical="top" readingOrder="1"/>
    </xf>
    <xf numFmtId="0" fontId="200" fillId="0" borderId="2" xfId="0" applyFont="1" applyBorder="1" applyAlignment="1">
      <alignment horizontal="center"/>
    </xf>
    <xf numFmtId="4" fontId="200" fillId="0" borderId="0" xfId="0" applyNumberFormat="1" applyFont="1" applyBorder="1"/>
    <xf numFmtId="4" fontId="200" fillId="0" borderId="2" xfId="0" applyNumberFormat="1" applyFont="1" applyBorder="1"/>
    <xf numFmtId="0" fontId="201" fillId="0" borderId="0" xfId="0" applyFont="1" applyBorder="1" applyAlignment="1">
      <alignment horizontal="justify" vertical="top" readingOrder="1"/>
    </xf>
    <xf numFmtId="49" fontId="202" fillId="0" borderId="2" xfId="0" applyNumberFormat="1" applyFont="1" applyBorder="1" applyAlignment="1">
      <alignment horizontal="left" vertical="top"/>
    </xf>
    <xf numFmtId="49" fontId="100" fillId="0" borderId="2" xfId="0" applyNumberFormat="1" applyFont="1" applyBorder="1" applyAlignment="1">
      <alignment horizontal="left" vertical="top"/>
    </xf>
    <xf numFmtId="0" fontId="100" fillId="0" borderId="0" xfId="0" applyFont="1" applyBorder="1" applyAlignment="1">
      <alignment horizontal="justify" vertical="top" readingOrder="1"/>
    </xf>
    <xf numFmtId="0" fontId="202" fillId="0" borderId="0" xfId="0" applyFont="1" applyBorder="1" applyAlignment="1">
      <alignment horizontal="justify" vertical="top" readingOrder="1"/>
    </xf>
    <xf numFmtId="49" fontId="203" fillId="0" borderId="23" xfId="0" applyNumberFormat="1" applyFont="1" applyBorder="1" applyAlignment="1">
      <alignment horizontal="left" vertical="top"/>
    </xf>
    <xf numFmtId="0" fontId="203" fillId="0" borderId="24" xfId="0" applyFont="1" applyBorder="1" applyAlignment="1">
      <alignment horizontal="justify" vertical="top" readingOrder="1"/>
    </xf>
    <xf numFmtId="0" fontId="203" fillId="0" borderId="23" xfId="0" applyFont="1" applyBorder="1" applyAlignment="1">
      <alignment horizontal="center" vertical="center"/>
    </xf>
    <xf numFmtId="4" fontId="203" fillId="0" borderId="23" xfId="0" applyNumberFormat="1" applyFont="1" applyBorder="1" applyAlignment="1">
      <alignment vertical="center"/>
    </xf>
    <xf numFmtId="0" fontId="204" fillId="0" borderId="0" xfId="2" applyFont="1" applyBorder="1" applyProtection="1"/>
    <xf numFmtId="4" fontId="204" fillId="0" borderId="0" xfId="2" applyNumberFormat="1" applyFont="1" applyBorder="1" applyProtection="1"/>
    <xf numFmtId="0" fontId="205" fillId="0" borderId="0" xfId="0" applyFont="1"/>
    <xf numFmtId="49" fontId="203" fillId="0" borderId="0" xfId="0" applyNumberFormat="1" applyFont="1" applyBorder="1" applyAlignment="1">
      <alignment horizontal="left" vertical="top"/>
    </xf>
    <xf numFmtId="0" fontId="203" fillId="0" borderId="0" xfId="0" applyFont="1" applyBorder="1" applyAlignment="1">
      <alignment horizontal="justify" vertical="top" readingOrder="1"/>
    </xf>
    <xf numFmtId="0" fontId="203" fillId="0" borderId="0" xfId="0" applyFont="1" applyBorder="1" applyAlignment="1">
      <alignment horizontal="center" vertical="center"/>
    </xf>
    <xf numFmtId="4" fontId="203" fillId="0" borderId="0" xfId="0" applyNumberFormat="1" applyFont="1" applyBorder="1" applyAlignment="1">
      <alignment vertical="center"/>
    </xf>
    <xf numFmtId="0" fontId="205" fillId="0" borderId="0" xfId="0" applyFont="1" applyBorder="1"/>
    <xf numFmtId="4" fontId="205" fillId="0" borderId="0" xfId="0" applyNumberFormat="1" applyFont="1"/>
    <xf numFmtId="49" fontId="199" fillId="0" borderId="9" xfId="0" applyNumberFormat="1" applyFont="1" applyBorder="1" applyAlignment="1">
      <alignment horizontal="left" vertical="top"/>
    </xf>
    <xf numFmtId="0" fontId="203" fillId="0" borderId="10" xfId="0" applyFont="1" applyBorder="1" applyAlignment="1">
      <alignment horizontal="justify" vertical="top" readingOrder="1"/>
    </xf>
    <xf numFmtId="0" fontId="200" fillId="0" borderId="9" xfId="0" applyFont="1" applyBorder="1" applyAlignment="1">
      <alignment horizontal="center"/>
    </xf>
    <xf numFmtId="4" fontId="205" fillId="0" borderId="10" xfId="0" applyNumberFormat="1" applyFont="1" applyBorder="1"/>
    <xf numFmtId="4" fontId="205" fillId="0" borderId="9" xfId="0" applyNumberFormat="1" applyFont="1" applyBorder="1"/>
    <xf numFmtId="0" fontId="200" fillId="0" borderId="0" xfId="0" applyFont="1"/>
    <xf numFmtId="0" fontId="100" fillId="0" borderId="2" xfId="0" applyFont="1" applyBorder="1" applyAlignment="1">
      <alignment horizontal="justify" vertical="top" wrapText="1" readingOrder="1"/>
    </xf>
    <xf numFmtId="0" fontId="201" fillId="26" borderId="0" xfId="0" applyFont="1" applyFill="1" applyBorder="1" applyAlignment="1">
      <alignment horizontal="justify" vertical="top" readingOrder="1"/>
    </xf>
    <xf numFmtId="4" fontId="175" fillId="0" borderId="2" xfId="0" applyNumberFormat="1" applyFont="1" applyBorder="1"/>
    <xf numFmtId="0" fontId="100" fillId="0" borderId="0" xfId="0" applyNumberFormat="1" applyFont="1" applyBorder="1" applyAlignment="1" applyProtection="1">
      <alignment horizontal="left" vertical="top" wrapText="1"/>
    </xf>
    <xf numFmtId="0" fontId="98" fillId="26" borderId="0" xfId="0" applyFont="1" applyFill="1" applyBorder="1" applyAlignment="1">
      <alignment horizontal="justify" vertical="top" readingOrder="1"/>
    </xf>
    <xf numFmtId="0" fontId="102" fillId="26" borderId="0" xfId="0" applyFont="1" applyFill="1" applyBorder="1" applyAlignment="1">
      <alignment horizontal="justify" vertical="top" readingOrder="1"/>
    </xf>
    <xf numFmtId="2" fontId="98" fillId="0" borderId="2" xfId="0" applyNumberFormat="1" applyFont="1" applyBorder="1" applyAlignment="1">
      <alignment horizontal="left"/>
    </xf>
    <xf numFmtId="4" fontId="205" fillId="0" borderId="0" xfId="0" applyNumberFormat="1" applyFont="1" applyBorder="1"/>
    <xf numFmtId="0" fontId="205" fillId="0" borderId="9" xfId="0" applyFont="1" applyBorder="1" applyAlignment="1">
      <alignment horizontal="center"/>
    </xf>
    <xf numFmtId="0" fontId="201" fillId="0" borderId="2" xfId="0" applyFont="1" applyBorder="1" applyAlignment="1">
      <alignment horizontal="center"/>
    </xf>
    <xf numFmtId="0" fontId="200" fillId="0" borderId="20" xfId="0" applyFont="1" applyBorder="1" applyAlignment="1">
      <alignment horizontal="center"/>
    </xf>
    <xf numFmtId="0" fontId="202" fillId="0" borderId="0" xfId="0" applyFont="1" applyBorder="1" applyAlignment="1">
      <alignment horizontal="center"/>
    </xf>
    <xf numFmtId="0" fontId="98" fillId="0" borderId="2" xfId="0" applyFont="1" applyBorder="1" applyAlignment="1">
      <alignment horizontal="justify" vertical="top" readingOrder="1"/>
    </xf>
    <xf numFmtId="0" fontId="98" fillId="0" borderId="0" xfId="0" applyFont="1" applyBorder="1" applyAlignment="1">
      <alignment horizontal="center"/>
    </xf>
    <xf numFmtId="0" fontId="98" fillId="0" borderId="21" xfId="0" applyFont="1" applyBorder="1" applyAlignment="1">
      <alignment horizontal="center"/>
    </xf>
    <xf numFmtId="0" fontId="201" fillId="0" borderId="0" xfId="0" applyFont="1" applyBorder="1" applyAlignment="1">
      <alignment wrapText="1"/>
    </xf>
    <xf numFmtId="0" fontId="201" fillId="0" borderId="0" xfId="0" applyFont="1" applyBorder="1"/>
    <xf numFmtId="0" fontId="100" fillId="0" borderId="2" xfId="0" applyNumberFormat="1" applyFont="1" applyBorder="1" applyAlignment="1" applyProtection="1">
      <alignment horizontal="left" vertical="top" wrapText="1"/>
    </xf>
    <xf numFmtId="4" fontId="103" fillId="0" borderId="0" xfId="2" applyNumberFormat="1" applyFont="1" applyBorder="1" applyProtection="1"/>
    <xf numFmtId="49" fontId="205" fillId="0" borderId="0" xfId="0" applyNumberFormat="1" applyFont="1" applyBorder="1" applyAlignment="1">
      <alignment horizontal="left" vertical="top"/>
    </xf>
    <xf numFmtId="0" fontId="205" fillId="0" borderId="0" xfId="0" applyFont="1" applyBorder="1" applyAlignment="1">
      <alignment horizontal="justify" vertical="top" readingOrder="1"/>
    </xf>
    <xf numFmtId="0" fontId="205" fillId="0" borderId="0" xfId="0" applyFont="1" applyBorder="1" applyAlignment="1">
      <alignment horizontal="center"/>
    </xf>
    <xf numFmtId="49" fontId="203" fillId="0" borderId="9" xfId="0" applyNumberFormat="1" applyFont="1" applyBorder="1" applyAlignment="1">
      <alignment horizontal="left" vertical="top"/>
    </xf>
    <xf numFmtId="0" fontId="203" fillId="0" borderId="9" xfId="0" applyFont="1" applyBorder="1" applyAlignment="1">
      <alignment horizontal="justify" vertical="top" readingOrder="1"/>
    </xf>
    <xf numFmtId="0" fontId="203" fillId="0" borderId="9" xfId="0" applyFont="1" applyBorder="1" applyAlignment="1">
      <alignment horizontal="center"/>
    </xf>
    <xf numFmtId="4" fontId="203" fillId="0" borderId="9" xfId="0" applyNumberFormat="1" applyFont="1" applyBorder="1"/>
    <xf numFmtId="0" fontId="203" fillId="0" borderId="0" xfId="0" applyFont="1"/>
    <xf numFmtId="49" fontId="205" fillId="0" borderId="2" xfId="0" applyNumberFormat="1" applyFont="1" applyBorder="1" applyAlignment="1">
      <alignment horizontal="left" vertical="top"/>
    </xf>
    <xf numFmtId="0" fontId="205" fillId="0" borderId="2" xfId="0" applyFont="1" applyBorder="1" applyAlignment="1">
      <alignment horizontal="center"/>
    </xf>
    <xf numFmtId="4" fontId="205" fillId="0" borderId="2" xfId="0" applyNumberFormat="1" applyFont="1" applyBorder="1"/>
    <xf numFmtId="4" fontId="98" fillId="0" borderId="0" xfId="0" applyNumberFormat="1" applyFont="1"/>
    <xf numFmtId="49" fontId="205" fillId="0" borderId="8" xfId="0" applyNumberFormat="1" applyFont="1" applyBorder="1" applyAlignment="1">
      <alignment horizontal="left" vertical="top"/>
    </xf>
    <xf numFmtId="0" fontId="205" fillId="0" borderId="8" xfId="0" applyFont="1" applyBorder="1" applyAlignment="1">
      <alignment horizontal="justify" vertical="top" readingOrder="1"/>
    </xf>
    <xf numFmtId="0" fontId="205" fillId="0" borderId="8" xfId="0" applyFont="1" applyBorder="1" applyAlignment="1">
      <alignment horizontal="center"/>
    </xf>
    <xf numFmtId="4" fontId="205" fillId="0" borderId="8" xfId="0" applyNumberFormat="1" applyFont="1" applyBorder="1"/>
    <xf numFmtId="49" fontId="209" fillId="0" borderId="3" xfId="0" applyNumberFormat="1" applyFont="1" applyBorder="1" applyAlignment="1">
      <alignment horizontal="left" vertical="top"/>
    </xf>
    <xf numFmtId="0" fontId="209" fillId="0" borderId="3" xfId="0" applyFont="1" applyBorder="1" applyAlignment="1">
      <alignment horizontal="justify" vertical="top" readingOrder="1"/>
    </xf>
    <xf numFmtId="0" fontId="209" fillId="0" borderId="3" xfId="0" applyFont="1" applyBorder="1" applyAlignment="1">
      <alignment horizontal="center" vertical="center"/>
    </xf>
    <xf numFmtId="4" fontId="209" fillId="0" borderId="3" xfId="0" applyNumberFormat="1" applyFont="1" applyBorder="1" applyAlignment="1">
      <alignment vertical="center"/>
    </xf>
    <xf numFmtId="4" fontId="99" fillId="0" borderId="7" xfId="0" applyNumberFormat="1" applyFont="1" applyBorder="1"/>
    <xf numFmtId="0" fontId="210" fillId="0" borderId="0" xfId="0" applyFont="1"/>
    <xf numFmtId="0" fontId="66" fillId="0" borderId="9" xfId="0" applyFont="1" applyBorder="1" applyAlignment="1">
      <alignment horizontal="center"/>
    </xf>
    <xf numFmtId="4" fontId="66" fillId="0" borderId="10" xfId="0" applyNumberFormat="1" applyFont="1" applyBorder="1"/>
    <xf numFmtId="4" fontId="66" fillId="0" borderId="9" xfId="0" applyNumberFormat="1" applyFont="1" applyBorder="1"/>
    <xf numFmtId="4" fontId="66" fillId="0" borderId="25" xfId="0" applyNumberFormat="1" applyFont="1" applyBorder="1"/>
    <xf numFmtId="0" fontId="65" fillId="0" borderId="2" xfId="0" applyFont="1" applyBorder="1" applyAlignment="1" applyProtection="1">
      <alignment wrapText="1"/>
    </xf>
    <xf numFmtId="0" fontId="65" fillId="0" borderId="0" xfId="0" applyFont="1" applyBorder="1" applyAlignment="1" applyProtection="1">
      <alignment wrapText="1"/>
    </xf>
    <xf numFmtId="0" fontId="65" fillId="0" borderId="20" xfId="0" applyNumberFormat="1" applyFont="1" applyBorder="1" applyAlignment="1" applyProtection="1">
      <alignment horizontal="left" vertical="center"/>
    </xf>
    <xf numFmtId="0" fontId="65" fillId="0" borderId="0" xfId="0" applyNumberFormat="1" applyFont="1" applyBorder="1" applyAlignment="1" applyProtection="1">
      <alignment horizontal="left" vertical="center"/>
    </xf>
    <xf numFmtId="0" fontId="65" fillId="0" borderId="2" xfId="0" quotePrefix="1" applyFont="1" applyBorder="1" applyAlignment="1">
      <alignment horizontal="justify" vertical="top" readingOrder="1"/>
    </xf>
    <xf numFmtId="0" fontId="65" fillId="0" borderId="9" xfId="0" applyFont="1" applyBorder="1" applyAlignment="1">
      <alignment horizontal="center"/>
    </xf>
    <xf numFmtId="4" fontId="65" fillId="0" borderId="9" xfId="0" applyNumberFormat="1" applyFont="1" applyBorder="1"/>
    <xf numFmtId="4" fontId="65" fillId="0" borderId="10" xfId="0" applyNumberFormat="1" applyFont="1" applyBorder="1"/>
    <xf numFmtId="0" fontId="72" fillId="0" borderId="0" xfId="0" applyFont="1" applyBorder="1" applyAlignment="1" applyProtection="1">
      <alignment horizontal="justify" vertical="top" readingOrder="1"/>
    </xf>
    <xf numFmtId="0" fontId="72" fillId="0" borderId="2" xfId="0" applyFont="1" applyBorder="1" applyAlignment="1" applyProtection="1">
      <alignment horizontal="center" vertical="center"/>
    </xf>
    <xf numFmtId="4" fontId="72" fillId="0" borderId="0" xfId="0" applyNumberFormat="1" applyFont="1" applyBorder="1" applyAlignment="1" applyProtection="1">
      <alignment vertical="center"/>
    </xf>
    <xf numFmtId="4" fontId="72" fillId="0" borderId="2" xfId="0" applyNumberFormat="1" applyFont="1" applyBorder="1" applyAlignment="1" applyProtection="1">
      <alignment vertical="center"/>
    </xf>
    <xf numFmtId="4" fontId="72" fillId="0" borderId="21" xfId="0" applyNumberFormat="1" applyFont="1" applyBorder="1" applyAlignment="1" applyProtection="1">
      <alignment vertical="center"/>
    </xf>
    <xf numFmtId="0" fontId="75" fillId="0" borderId="0" xfId="0" applyFont="1" applyProtection="1"/>
    <xf numFmtId="0" fontId="65" fillId="0" borderId="0" xfId="0" quotePrefix="1" applyFont="1" applyBorder="1" applyAlignment="1" applyProtection="1">
      <alignment horizontal="justify" vertical="top" readingOrder="1"/>
    </xf>
    <xf numFmtId="0" fontId="65" fillId="0" borderId="1" xfId="0" applyFont="1" applyBorder="1" applyAlignment="1" applyProtection="1">
      <alignment horizontal="justify" vertical="top" readingOrder="1"/>
    </xf>
    <xf numFmtId="0" fontId="65" fillId="0" borderId="28" xfId="0" applyFont="1" applyBorder="1" applyAlignment="1" applyProtection="1">
      <alignment horizontal="center"/>
    </xf>
    <xf numFmtId="4" fontId="65" fillId="0" borderId="1" xfId="0" applyNumberFormat="1" applyFont="1" applyBorder="1" applyProtection="1"/>
    <xf numFmtId="4" fontId="65" fillId="0" borderId="28" xfId="0" applyNumberFormat="1" applyFont="1" applyBorder="1" applyProtection="1"/>
    <xf numFmtId="4" fontId="65" fillId="0" borderId="31" xfId="0" applyNumberFormat="1" applyFont="1" applyBorder="1" applyProtection="1"/>
    <xf numFmtId="0" fontId="31" fillId="0" borderId="53" xfId="0" applyFont="1" applyBorder="1" applyAlignment="1">
      <alignment horizontal="justify" vertical="top" readingOrder="1"/>
    </xf>
    <xf numFmtId="49" fontId="65" fillId="0" borderId="0" xfId="0" applyNumberFormat="1" applyFont="1" applyBorder="1" applyAlignment="1" applyProtection="1">
      <alignment horizontal="right" vertical="center"/>
    </xf>
    <xf numFmtId="49" fontId="65" fillId="0" borderId="0" xfId="0" applyNumberFormat="1" applyFont="1" applyAlignment="1" applyProtection="1">
      <alignment vertical="center"/>
    </xf>
    <xf numFmtId="49" fontId="68" fillId="0" borderId="0" xfId="0" applyNumberFormat="1" applyFont="1" applyBorder="1" applyAlignment="1" applyProtection="1">
      <alignment horizontal="right" vertical="center"/>
    </xf>
    <xf numFmtId="49" fontId="68" fillId="0" borderId="0" xfId="0" applyNumberFormat="1" applyFont="1" applyBorder="1" applyAlignment="1" applyProtection="1">
      <alignment horizontal="center" vertical="center"/>
    </xf>
    <xf numFmtId="49" fontId="68" fillId="0" borderId="0" xfId="0" applyNumberFormat="1" applyFont="1" applyAlignment="1" applyProtection="1">
      <alignment horizontal="center" vertical="center"/>
    </xf>
    <xf numFmtId="49" fontId="139" fillId="0" borderId="0" xfId="0" applyNumberFormat="1" applyFont="1" applyBorder="1" applyAlignment="1" applyProtection="1">
      <alignment horizontal="right" vertical="center"/>
    </xf>
    <xf numFmtId="49" fontId="139" fillId="0" borderId="0" xfId="0" applyNumberFormat="1" applyFont="1" applyBorder="1" applyAlignment="1" applyProtection="1">
      <alignment vertical="center"/>
    </xf>
    <xf numFmtId="49" fontId="139" fillId="0" borderId="0" xfId="0" applyNumberFormat="1" applyFont="1" applyAlignment="1" applyProtection="1">
      <alignment vertical="center"/>
    </xf>
    <xf numFmtId="0" fontId="66" fillId="0" borderId="0" xfId="0" applyFont="1" applyFill="1" applyBorder="1" applyAlignment="1" applyProtection="1">
      <alignment horizontal="right" vertical="center"/>
    </xf>
    <xf numFmtId="0" fontId="66" fillId="0" borderId="0" xfId="0" applyFont="1" applyFill="1" applyBorder="1" applyAlignment="1" applyProtection="1">
      <alignment horizontal="left" vertical="center"/>
    </xf>
    <xf numFmtId="0" fontId="66" fillId="0" borderId="0" xfId="0" applyFont="1" applyFill="1" applyAlignment="1" applyProtection="1">
      <alignment horizontal="left" vertical="center"/>
    </xf>
    <xf numFmtId="4" fontId="66" fillId="0" borderId="0" xfId="0" applyNumberFormat="1" applyFont="1" applyBorder="1" applyAlignment="1" applyProtection="1">
      <alignment horizontal="right"/>
    </xf>
    <xf numFmtId="0" fontId="211" fillId="0" borderId="0" xfId="2" applyFont="1" applyBorder="1" applyProtection="1"/>
    <xf numFmtId="4" fontId="211" fillId="0" borderId="0" xfId="2" applyNumberFormat="1" applyFont="1" applyBorder="1" applyProtection="1"/>
    <xf numFmtId="4" fontId="65" fillId="0" borderId="0" xfId="2" applyNumberFormat="1" applyFont="1" applyBorder="1" applyProtection="1"/>
    <xf numFmtId="4" fontId="37" fillId="0" borderId="0" xfId="0" applyNumberFormat="1" applyFont="1" applyBorder="1" applyProtection="1">
      <protection locked="0"/>
    </xf>
    <xf numFmtId="164" fontId="69" fillId="0" borderId="0" xfId="2" applyNumberFormat="1" applyFont="1" applyBorder="1" applyProtection="1"/>
    <xf numFmtId="4" fontId="64" fillId="0" borderId="0" xfId="0" applyNumberFormat="1" applyFont="1" applyBorder="1" applyAlignment="1" applyProtection="1">
      <alignment horizontal="right"/>
    </xf>
    <xf numFmtId="0" fontId="64" fillId="0" borderId="0" xfId="0" applyFont="1" applyBorder="1" applyAlignment="1" applyProtection="1">
      <alignment horizontal="right" vertical="center"/>
    </xf>
    <xf numFmtId="4" fontId="71" fillId="0" borderId="0" xfId="0" applyNumberFormat="1" applyFont="1" applyBorder="1" applyProtection="1">
      <protection locked="0"/>
    </xf>
    <xf numFmtId="0" fontId="65" fillId="0" borderId="0" xfId="2" applyFont="1" applyBorder="1" applyAlignment="1" applyProtection="1">
      <alignment horizontal="right"/>
    </xf>
    <xf numFmtId="0" fontId="72" fillId="0" borderId="0" xfId="0" applyFont="1" applyBorder="1" applyAlignment="1" applyProtection="1">
      <alignment vertical="center"/>
    </xf>
    <xf numFmtId="0" fontId="72" fillId="0" borderId="0" xfId="0" applyFont="1" applyAlignment="1" applyProtection="1">
      <alignment vertical="center"/>
    </xf>
    <xf numFmtId="0" fontId="22" fillId="0" borderId="20" xfId="0" applyFont="1" applyBorder="1" applyAlignment="1">
      <alignment horizontal="center"/>
    </xf>
    <xf numFmtId="49" fontId="92" fillId="0" borderId="2" xfId="0" applyNumberFormat="1" applyFont="1" applyBorder="1" applyAlignment="1">
      <alignment horizontal="left" vertical="top"/>
    </xf>
    <xf numFmtId="49" fontId="31" fillId="0" borderId="32" xfId="0" applyNumberFormat="1" applyFont="1" applyBorder="1" applyAlignment="1">
      <alignment horizontal="left" vertical="top"/>
    </xf>
    <xf numFmtId="0" fontId="31" fillId="0" borderId="32" xfId="0" applyFont="1" applyBorder="1" applyAlignment="1">
      <alignment horizontal="center" vertical="center"/>
    </xf>
    <xf numFmtId="4" fontId="31" fillId="0" borderId="32" xfId="0" applyNumberFormat="1" applyFont="1" applyBorder="1" applyAlignment="1">
      <alignment vertical="center"/>
    </xf>
    <xf numFmtId="49" fontId="24" fillId="0" borderId="2" xfId="0" applyNumberFormat="1" applyFont="1" applyBorder="1" applyAlignment="1">
      <alignment horizontal="left" vertical="top"/>
    </xf>
    <xf numFmtId="49" fontId="24" fillId="0" borderId="2" xfId="0" applyNumberFormat="1" applyFont="1" applyBorder="1" applyAlignment="1">
      <alignment horizontal="left" vertical="top"/>
    </xf>
    <xf numFmtId="49" fontId="65" fillId="0" borderId="2" xfId="0" applyNumberFormat="1" applyFont="1" applyBorder="1" applyAlignment="1">
      <alignment horizontal="left" vertical="top"/>
    </xf>
    <xf numFmtId="4" fontId="31" fillId="0" borderId="20" xfId="0" applyNumberFormat="1" applyFont="1" applyBorder="1" applyAlignment="1">
      <alignment vertical="center"/>
    </xf>
    <xf numFmtId="49" fontId="31" fillId="0" borderId="23" xfId="0" applyNumberFormat="1" applyFont="1" applyBorder="1" applyAlignment="1">
      <alignment horizontal="left" vertical="top"/>
    </xf>
    <xf numFmtId="0" fontId="31" fillId="0" borderId="23" xfId="0" applyFont="1" applyBorder="1" applyAlignment="1">
      <alignment horizontal="center" vertical="center"/>
    </xf>
    <xf numFmtId="4" fontId="31" fillId="0" borderId="23" xfId="0" applyNumberFormat="1" applyFont="1" applyBorder="1" applyAlignment="1">
      <alignment vertical="center"/>
    </xf>
    <xf numFmtId="4" fontId="31" fillId="0" borderId="24" xfId="0" applyNumberFormat="1" applyFont="1" applyBorder="1" applyAlignment="1">
      <alignment vertical="center"/>
    </xf>
    <xf numFmtId="4" fontId="29" fillId="0" borderId="0" xfId="0" applyNumberFormat="1" applyFont="1"/>
    <xf numFmtId="49" fontId="72" fillId="0" borderId="20" xfId="0" applyNumberFormat="1" applyFont="1" applyBorder="1" applyAlignment="1">
      <alignment horizontal="left" vertical="top"/>
    </xf>
    <xf numFmtId="49" fontId="22" fillId="0" borderId="2" xfId="0" applyNumberFormat="1" applyFont="1" applyBorder="1" applyAlignment="1">
      <alignment horizontal="left" vertical="top"/>
    </xf>
    <xf numFmtId="49" fontId="31" fillId="0" borderId="6" xfId="0" applyNumberFormat="1" applyFont="1" applyBorder="1" applyAlignment="1">
      <alignment horizontal="left" vertical="top"/>
    </xf>
    <xf numFmtId="0" fontId="29" fillId="0" borderId="29" xfId="0" applyFont="1" applyBorder="1" applyAlignment="1">
      <alignment horizontal="center"/>
    </xf>
    <xf numFmtId="4" fontId="29" fillId="0" borderId="6" xfId="0" applyNumberFormat="1" applyFont="1" applyBorder="1"/>
    <xf numFmtId="4" fontId="29" fillId="0" borderId="5" xfId="0" applyNumberFormat="1" applyFont="1" applyBorder="1"/>
    <xf numFmtId="0" fontId="24" fillId="0" borderId="20" xfId="0" applyFont="1" applyBorder="1" applyAlignment="1">
      <alignment horizontal="justify" vertical="top" readingOrder="1"/>
    </xf>
    <xf numFmtId="0" fontId="24" fillId="0" borderId="20" xfId="0" quotePrefix="1" applyFont="1" applyBorder="1" applyAlignment="1">
      <alignment horizontal="justify" vertical="top" readingOrder="1"/>
    </xf>
    <xf numFmtId="0" fontId="25" fillId="0" borderId="2" xfId="0" applyFont="1" applyBorder="1" applyAlignment="1">
      <alignment horizontal="center"/>
    </xf>
    <xf numFmtId="4" fontId="25" fillId="0" borderId="21" xfId="0" applyNumberFormat="1" applyFont="1" applyBorder="1"/>
    <xf numFmtId="4" fontId="25" fillId="0" borderId="0" xfId="0" applyNumberFormat="1" applyFont="1" applyBorder="1"/>
    <xf numFmtId="49" fontId="24" fillId="0" borderId="2" xfId="0" applyNumberFormat="1" applyFont="1" applyBorder="1" applyAlignment="1" applyProtection="1">
      <alignment vertical="top"/>
    </xf>
    <xf numFmtId="0" fontId="24" fillId="0" borderId="0" xfId="0" applyFont="1" applyBorder="1" applyAlignment="1" applyProtection="1">
      <alignment horizontal="center"/>
    </xf>
    <xf numFmtId="0" fontId="25" fillId="0" borderId="0" xfId="0" applyNumberFormat="1" applyFont="1" applyBorder="1" applyAlignment="1">
      <alignment horizontal="justify" vertical="top" readingOrder="1"/>
    </xf>
    <xf numFmtId="49" fontId="31" fillId="0" borderId="9" xfId="0" applyNumberFormat="1" applyFont="1" applyBorder="1" applyAlignment="1">
      <alignment horizontal="left" vertical="top"/>
    </xf>
    <xf numFmtId="0" fontId="24" fillId="0" borderId="9" xfId="0" applyFont="1" applyBorder="1" applyAlignment="1">
      <alignment horizontal="center"/>
    </xf>
    <xf numFmtId="4" fontId="24" fillId="0" borderId="9" xfId="0" applyNumberFormat="1" applyFont="1" applyBorder="1"/>
    <xf numFmtId="4" fontId="24" fillId="0" borderId="10" xfId="0" applyNumberFormat="1" applyFont="1" applyBorder="1"/>
    <xf numFmtId="0" fontId="24" fillId="0" borderId="0" xfId="0" applyNumberFormat="1" applyFont="1" applyBorder="1" applyAlignment="1" applyProtection="1">
      <alignment horizontal="justify" vertical="top" readingOrder="1"/>
    </xf>
    <xf numFmtId="0" fontId="24" fillId="0" borderId="0" xfId="0" quotePrefix="1" applyNumberFormat="1" applyFont="1" applyBorder="1" applyAlignment="1" applyProtection="1">
      <alignment horizontal="justify" vertical="top" readingOrder="1"/>
    </xf>
    <xf numFmtId="4" fontId="24" fillId="0" borderId="21" xfId="0" applyNumberFormat="1" applyFont="1" applyBorder="1" applyAlignment="1" applyProtection="1">
      <alignment horizontal="right"/>
    </xf>
    <xf numFmtId="0" fontId="24" fillId="0" borderId="0" xfId="0" quotePrefix="1" applyFont="1" applyBorder="1" applyAlignment="1" applyProtection="1">
      <alignment horizontal="justify" vertical="top" readingOrder="1"/>
    </xf>
    <xf numFmtId="0" fontId="25" fillId="0" borderId="0" xfId="0" applyNumberFormat="1" applyFont="1" applyBorder="1" applyAlignment="1" applyProtection="1">
      <alignment horizontal="justify" vertical="top" readingOrder="1"/>
    </xf>
    <xf numFmtId="0" fontId="86" fillId="0" borderId="0" xfId="2" applyFont="1" applyBorder="1" applyProtection="1"/>
    <xf numFmtId="49" fontId="24" fillId="0" borderId="9" xfId="0" applyNumberFormat="1" applyFont="1" applyBorder="1" applyAlignment="1" applyProtection="1">
      <alignment horizontal="left" vertical="top"/>
    </xf>
    <xf numFmtId="0" fontId="24" fillId="0" borderId="9" xfId="0" applyFont="1" applyBorder="1" applyAlignment="1" applyProtection="1">
      <alignment horizontal="justify" vertical="top" readingOrder="1"/>
    </xf>
    <xf numFmtId="0" fontId="24" fillId="0" borderId="9" xfId="0" applyFont="1" applyBorder="1" applyAlignment="1" applyProtection="1">
      <alignment horizontal="center"/>
    </xf>
    <xf numFmtId="4" fontId="24" fillId="0" borderId="26" xfId="0" applyNumberFormat="1" applyFont="1" applyBorder="1" applyProtection="1"/>
    <xf numFmtId="4" fontId="24" fillId="0" borderId="9" xfId="0" applyNumberFormat="1" applyFont="1" applyBorder="1" applyProtection="1"/>
    <xf numFmtId="4" fontId="24" fillId="0" borderId="25" xfId="0" applyNumberFormat="1" applyFont="1" applyBorder="1" applyProtection="1"/>
    <xf numFmtId="0" fontId="24" fillId="0" borderId="2" xfId="0" applyFont="1" applyBorder="1" applyAlignment="1" applyProtection="1">
      <alignment horizontal="justify" vertical="top" readingOrder="1"/>
    </xf>
    <xf numFmtId="4" fontId="24" fillId="0" borderId="20" xfId="0" applyNumberFormat="1" applyFont="1" applyBorder="1" applyProtection="1"/>
    <xf numFmtId="0" fontId="31" fillId="0" borderId="26" xfId="0" applyFont="1" applyBorder="1" applyAlignment="1">
      <alignment horizontal="justify" vertical="top" readingOrder="1"/>
    </xf>
    <xf numFmtId="0" fontId="31" fillId="0" borderId="9" xfId="0" applyFont="1" applyBorder="1" applyAlignment="1">
      <alignment horizontal="center"/>
    </xf>
    <xf numFmtId="4" fontId="31" fillId="0" borderId="9" xfId="0" applyNumberFormat="1" applyFont="1" applyBorder="1"/>
    <xf numFmtId="4" fontId="31" fillId="0" borderId="10" xfId="0" applyNumberFormat="1" applyFont="1" applyBorder="1"/>
    <xf numFmtId="49" fontId="29" fillId="0" borderId="2" xfId="0" applyNumberFormat="1" applyFont="1" applyBorder="1" applyAlignment="1">
      <alignment horizontal="left" vertical="top"/>
    </xf>
    <xf numFmtId="4" fontId="29" fillId="0" borderId="20" xfId="0" applyNumberFormat="1" applyFont="1" applyBorder="1"/>
    <xf numFmtId="49" fontId="29" fillId="0" borderId="8" xfId="0" applyNumberFormat="1" applyFont="1" applyBorder="1" applyAlignment="1">
      <alignment horizontal="left" vertical="top"/>
    </xf>
    <xf numFmtId="4" fontId="29" fillId="0" borderId="52" xfId="0" applyNumberFormat="1" applyFont="1" applyBorder="1"/>
    <xf numFmtId="0" fontId="29" fillId="0" borderId="8" xfId="0" applyFont="1" applyBorder="1" applyAlignment="1">
      <alignment horizontal="center"/>
    </xf>
    <xf numFmtId="4" fontId="29" fillId="0" borderId="8" xfId="0" applyNumberFormat="1" applyFont="1" applyBorder="1"/>
    <xf numFmtId="4" fontId="29" fillId="0" borderId="7" xfId="0" applyNumberFormat="1" applyFont="1" applyBorder="1"/>
    <xf numFmtId="4" fontId="24" fillId="0" borderId="8" xfId="0" applyNumberFormat="1" applyFont="1" applyBorder="1"/>
    <xf numFmtId="49" fontId="14" fillId="0" borderId="3" xfId="0" applyNumberFormat="1" applyFont="1" applyBorder="1" applyAlignment="1">
      <alignment horizontal="left" vertical="top"/>
    </xf>
    <xf numFmtId="0" fontId="14" fillId="0" borderId="27" xfId="0" applyFont="1" applyBorder="1" applyAlignment="1">
      <alignment horizontal="justify" vertical="top" readingOrder="1"/>
    </xf>
    <xf numFmtId="0" fontId="14" fillId="0" borderId="3" xfId="0" applyFont="1" applyBorder="1" applyAlignment="1">
      <alignment horizontal="center" vertical="center"/>
    </xf>
    <xf numFmtId="4" fontId="14" fillId="0" borderId="3" xfId="0" applyNumberFormat="1" applyFont="1" applyBorder="1" applyAlignment="1">
      <alignment vertical="center"/>
    </xf>
    <xf numFmtId="4" fontId="14" fillId="0" borderId="4" xfId="0" applyNumberFormat="1" applyFont="1" applyBorder="1" applyAlignment="1">
      <alignment vertical="center"/>
    </xf>
    <xf numFmtId="4" fontId="31" fillId="0" borderId="3" xfId="0" applyNumberFormat="1" applyFont="1" applyBorder="1" applyAlignment="1">
      <alignment vertical="center"/>
    </xf>
    <xf numFmtId="4" fontId="20" fillId="0" borderId="0" xfId="0" applyNumberFormat="1" applyFont="1"/>
    <xf numFmtId="4" fontId="20" fillId="0" borderId="5" xfId="0" applyNumberFormat="1" applyFont="1" applyBorder="1"/>
    <xf numFmtId="0" fontId="24" fillId="0" borderId="0" xfId="0" quotePrefix="1" applyNumberFormat="1" applyFont="1" applyBorder="1" applyAlignment="1">
      <alignment horizontal="justify" vertical="top" readingOrder="1"/>
    </xf>
    <xf numFmtId="0" fontId="24" fillId="0" borderId="2" xfId="2" applyFont="1" applyBorder="1" applyProtection="1"/>
    <xf numFmtId="0" fontId="29" fillId="0" borderId="9" xfId="0" applyFont="1" applyBorder="1" applyAlignment="1">
      <alignment horizontal="center"/>
    </xf>
    <xf numFmtId="4" fontId="29" fillId="0" borderId="9" xfId="0" applyNumberFormat="1" applyFont="1" applyBorder="1"/>
    <xf numFmtId="4" fontId="29" fillId="0" borderId="10" xfId="0" applyNumberFormat="1" applyFont="1" applyBorder="1"/>
    <xf numFmtId="0" fontId="24" fillId="0" borderId="2" xfId="0" quotePrefix="1" applyNumberFormat="1" applyFont="1" applyBorder="1" applyAlignment="1" applyProtection="1">
      <alignment horizontal="left" vertical="top" wrapText="1"/>
    </xf>
    <xf numFmtId="49" fontId="22" fillId="0" borderId="2" xfId="0" applyNumberFormat="1" applyFont="1" applyBorder="1" applyAlignment="1">
      <alignment vertical="top"/>
    </xf>
    <xf numFmtId="0" fontId="213" fillId="0" borderId="0" xfId="2" applyFont="1" applyBorder="1" applyProtection="1"/>
    <xf numFmtId="0" fontId="213" fillId="0" borderId="2" xfId="2" applyFont="1" applyBorder="1" applyProtection="1"/>
    <xf numFmtId="49" fontId="40" fillId="0" borderId="2" xfId="0" applyNumberFormat="1" applyFont="1" applyBorder="1" applyAlignment="1">
      <alignment horizontal="left" vertical="top"/>
    </xf>
    <xf numFmtId="4" fontId="24" fillId="0" borderId="20" xfId="0" applyNumberFormat="1" applyFont="1" applyBorder="1" applyProtection="1">
      <protection locked="0"/>
    </xf>
    <xf numFmtId="49" fontId="22" fillId="0" borderId="2" xfId="0" applyNumberFormat="1" applyFont="1" applyBorder="1" applyAlignment="1">
      <alignment horizontal="left" vertical="top"/>
    </xf>
    <xf numFmtId="49" fontId="24" fillId="0" borderId="2" xfId="0" applyNumberFormat="1" applyFont="1" applyBorder="1" applyAlignment="1">
      <alignment horizontal="left" vertical="top"/>
    </xf>
    <xf numFmtId="49" fontId="31" fillId="0" borderId="2" xfId="0" applyNumberFormat="1" applyFont="1" applyBorder="1" applyAlignment="1" applyProtection="1">
      <alignment horizontal="left" vertical="top"/>
    </xf>
    <xf numFmtId="49" fontId="24" fillId="0" borderId="28" xfId="0" applyNumberFormat="1" applyFont="1" applyBorder="1" applyAlignment="1" applyProtection="1">
      <alignment horizontal="left" vertical="top"/>
    </xf>
    <xf numFmtId="49" fontId="31" fillId="0" borderId="0" xfId="0" applyNumberFormat="1" applyFont="1" applyBorder="1" applyAlignment="1">
      <alignment horizontal="left" vertical="top"/>
    </xf>
    <xf numFmtId="49" fontId="31" fillId="0" borderId="10" xfId="0" applyNumberFormat="1" applyFont="1" applyBorder="1" applyAlignment="1">
      <alignment horizontal="left" vertical="top"/>
    </xf>
    <xf numFmtId="0" fontId="24" fillId="0" borderId="10" xfId="0" applyFont="1" applyBorder="1" applyAlignment="1" applyProtection="1">
      <alignment horizontal="justify" vertical="top" readingOrder="1"/>
    </xf>
    <xf numFmtId="4" fontId="24" fillId="0" borderId="10" xfId="0" applyNumberFormat="1" applyFont="1" applyBorder="1" applyProtection="1"/>
    <xf numFmtId="0" fontId="75" fillId="0" borderId="9" xfId="0" applyFont="1" applyBorder="1" applyAlignment="1">
      <alignment horizontal="center"/>
    </xf>
    <xf numFmtId="4" fontId="75" fillId="0" borderId="10" xfId="0" applyNumberFormat="1" applyFont="1" applyBorder="1"/>
    <xf numFmtId="4" fontId="75" fillId="0" borderId="9" xfId="0" applyNumberFormat="1" applyFont="1" applyBorder="1"/>
    <xf numFmtId="4" fontId="75" fillId="0" borderId="25" xfId="0" applyNumberFormat="1" applyFont="1" applyBorder="1"/>
    <xf numFmtId="49" fontId="14" fillId="0" borderId="9" xfId="0" applyNumberFormat="1" applyFont="1" applyBorder="1" applyAlignment="1" applyProtection="1">
      <alignment horizontal="left" vertical="center"/>
    </xf>
    <xf numFmtId="0" fontId="14" fillId="0" borderId="9" xfId="0" applyFont="1" applyBorder="1" applyAlignment="1" applyProtection="1">
      <alignment horizontal="center"/>
    </xf>
    <xf numFmtId="4" fontId="14" fillId="0" borderId="9" xfId="0" applyNumberFormat="1" applyFont="1" applyBorder="1" applyAlignment="1" applyProtection="1">
      <alignment horizontal="right"/>
    </xf>
    <xf numFmtId="0" fontId="27" fillId="0" borderId="2" xfId="0" applyFont="1" applyBorder="1" applyAlignment="1" applyProtection="1">
      <alignment horizontal="center"/>
    </xf>
    <xf numFmtId="4" fontId="27" fillId="0" borderId="2" xfId="0" applyNumberFormat="1" applyFont="1" applyBorder="1" applyAlignment="1" applyProtection="1">
      <alignment horizontal="right"/>
    </xf>
    <xf numFmtId="4" fontId="14" fillId="0" borderId="2" xfId="0" applyNumberFormat="1" applyFont="1" applyBorder="1" applyAlignment="1" applyProtection="1">
      <alignment horizontal="right"/>
    </xf>
    <xf numFmtId="4" fontId="86" fillId="0" borderId="48" xfId="0" applyNumberFormat="1" applyFont="1" applyBorder="1" applyAlignment="1" applyProtection="1">
      <alignment horizontal="center" vertical="center"/>
    </xf>
    <xf numFmtId="49" fontId="14" fillId="0" borderId="2" xfId="0" applyNumberFormat="1" applyFont="1" applyFill="1" applyBorder="1" applyAlignment="1" applyProtection="1">
      <alignment horizontal="left" vertical="center"/>
    </xf>
    <xf numFmtId="49" fontId="14" fillId="0" borderId="0" xfId="0" applyNumberFormat="1" applyFont="1" applyFill="1" applyBorder="1" applyAlignment="1" applyProtection="1">
      <alignment horizontal="left" vertical="center"/>
    </xf>
    <xf numFmtId="49" fontId="14" fillId="0" borderId="0" xfId="0" applyNumberFormat="1" applyFont="1" applyBorder="1" applyAlignment="1" applyProtection="1">
      <alignment horizontal="left" vertical="center"/>
    </xf>
    <xf numFmtId="0" fontId="24" fillId="0" borderId="2" xfId="0" applyNumberFormat="1" applyFont="1" applyBorder="1" applyAlignment="1" applyProtection="1">
      <alignment horizontal="left" vertical="top" wrapText="1" readingOrder="1"/>
    </xf>
    <xf numFmtId="0" fontId="22" fillId="0" borderId="0" xfId="0" quotePrefix="1" applyFont="1" applyBorder="1" applyAlignment="1">
      <alignment horizontal="justify" vertical="top" readingOrder="1"/>
    </xf>
    <xf numFmtId="49" fontId="22" fillId="0" borderId="2" xfId="0" applyNumberFormat="1" applyFont="1" applyBorder="1" applyAlignment="1">
      <alignment horizontal="left" vertical="top"/>
    </xf>
    <xf numFmtId="49" fontId="22" fillId="0" borderId="2" xfId="0" applyNumberFormat="1" applyFont="1" applyBorder="1" applyAlignment="1">
      <alignment horizontal="left" vertical="top"/>
    </xf>
    <xf numFmtId="49" fontId="24" fillId="0" borderId="2" xfId="0" applyNumberFormat="1" applyFont="1" applyBorder="1" applyAlignment="1">
      <alignment horizontal="left" vertical="top"/>
    </xf>
    <xf numFmtId="49" fontId="37" fillId="0" borderId="2" xfId="0" applyNumberFormat="1" applyFont="1" applyBorder="1" applyAlignment="1">
      <alignment horizontal="left" vertical="top"/>
    </xf>
    <xf numFmtId="0" fontId="22" fillId="0" borderId="0" xfId="0" quotePrefix="1" applyFont="1" applyBorder="1" applyAlignment="1">
      <alignment horizontal="justify" vertical="top" wrapText="1" readingOrder="1"/>
    </xf>
    <xf numFmtId="49" fontId="20" fillId="0" borderId="9" xfId="0" applyNumberFormat="1" applyFont="1" applyBorder="1" applyAlignment="1" applyProtection="1">
      <alignment horizontal="left" vertical="center"/>
    </xf>
    <xf numFmtId="49" fontId="20" fillId="0" borderId="9" xfId="0" applyNumberFormat="1" applyFont="1" applyBorder="1" applyAlignment="1" applyProtection="1">
      <alignment horizontal="center" vertical="center"/>
    </xf>
    <xf numFmtId="4" fontId="20" fillId="0" borderId="9" xfId="0" applyNumberFormat="1" applyFont="1" applyBorder="1" applyAlignment="1" applyProtection="1">
      <alignment horizontal="right" vertical="center"/>
    </xf>
    <xf numFmtId="4" fontId="20" fillId="0" borderId="25" xfId="0" applyNumberFormat="1" applyFont="1" applyBorder="1" applyAlignment="1" applyProtection="1">
      <alignment horizontal="right" vertical="center"/>
    </xf>
    <xf numFmtId="0" fontId="27" fillId="0" borderId="2" xfId="0" applyFont="1" applyFill="1" applyBorder="1" applyAlignment="1" applyProtection="1">
      <alignment horizontal="center"/>
    </xf>
    <xf numFmtId="4" fontId="27" fillId="0" borderId="0" xfId="0" applyNumberFormat="1" applyFont="1" applyFill="1" applyBorder="1" applyAlignment="1" applyProtection="1">
      <alignment horizontal="right"/>
    </xf>
    <xf numFmtId="4" fontId="27" fillId="0" borderId="2" xfId="0" applyNumberFormat="1" applyFont="1" applyFill="1" applyBorder="1" applyAlignment="1" applyProtection="1">
      <alignment horizontal="right"/>
    </xf>
    <xf numFmtId="4" fontId="27" fillId="0" borderId="21" xfId="0" applyNumberFormat="1" applyFont="1" applyFill="1" applyBorder="1" applyAlignment="1" applyProtection="1">
      <alignment horizontal="right"/>
    </xf>
    <xf numFmtId="4" fontId="27" fillId="0" borderId="0" xfId="0" applyNumberFormat="1" applyFont="1" applyBorder="1" applyAlignment="1" applyProtection="1">
      <alignment horizontal="right"/>
    </xf>
    <xf numFmtId="4" fontId="27" fillId="0" borderId="21" xfId="0" applyNumberFormat="1" applyFont="1" applyBorder="1" applyAlignment="1" applyProtection="1">
      <alignment horizontal="right"/>
    </xf>
    <xf numFmtId="0" fontId="22" fillId="0" borderId="0" xfId="0" applyFont="1" applyBorder="1"/>
    <xf numFmtId="0" fontId="22" fillId="0" borderId="2" xfId="0" applyFont="1" applyBorder="1"/>
    <xf numFmtId="0" fontId="40" fillId="0" borderId="0" xfId="0" quotePrefix="1" applyFont="1" applyBorder="1" applyAlignment="1">
      <alignment horizontal="justify" vertical="top" readingOrder="1"/>
    </xf>
    <xf numFmtId="164" fontId="22" fillId="0" borderId="0" xfId="0" applyNumberFormat="1" applyFont="1" applyBorder="1" applyAlignment="1">
      <alignment horizontal="justify" vertical="top" readingOrder="1"/>
    </xf>
    <xf numFmtId="164" fontId="22" fillId="0" borderId="2" xfId="0" applyNumberFormat="1" applyFont="1" applyBorder="1" applyAlignment="1">
      <alignment horizontal="center"/>
    </xf>
    <xf numFmtId="164" fontId="22" fillId="0" borderId="0" xfId="0" quotePrefix="1" applyNumberFormat="1" applyFont="1" applyBorder="1" applyAlignment="1">
      <alignment horizontal="justify" vertical="top" readingOrder="1"/>
    </xf>
    <xf numFmtId="49" fontId="14" fillId="0" borderId="10" xfId="0" applyNumberFormat="1" applyFont="1" applyBorder="1" applyAlignment="1" applyProtection="1">
      <alignment horizontal="left" vertical="center"/>
    </xf>
    <xf numFmtId="0" fontId="27" fillId="0" borderId="9" xfId="0" applyFont="1" applyBorder="1" applyAlignment="1" applyProtection="1">
      <alignment horizontal="center"/>
    </xf>
    <xf numFmtId="4" fontId="27" fillId="0" borderId="10" xfId="0" applyNumberFormat="1" applyFont="1" applyBorder="1" applyAlignment="1" applyProtection="1">
      <alignment horizontal="right"/>
    </xf>
    <xf numFmtId="4" fontId="27" fillId="0" borderId="9" xfId="0" applyNumberFormat="1" applyFont="1" applyBorder="1" applyAlignment="1" applyProtection="1">
      <alignment horizontal="right"/>
    </xf>
    <xf numFmtId="4" fontId="27" fillId="0" borderId="25" xfId="0" applyNumberFormat="1" applyFont="1" applyBorder="1" applyAlignment="1" applyProtection="1">
      <alignment horizontal="right"/>
    </xf>
    <xf numFmtId="0" fontId="27" fillId="0" borderId="0" xfId="0" applyFont="1" applyBorder="1" applyAlignment="1" applyProtection="1">
      <alignment horizontal="right" vertical="center"/>
    </xf>
    <xf numFmtId="0" fontId="25" fillId="0" borderId="0" xfId="0" applyNumberFormat="1" applyFont="1" applyBorder="1" applyAlignment="1" applyProtection="1">
      <alignment horizontal="left" vertical="center"/>
    </xf>
    <xf numFmtId="0" fontId="29" fillId="0" borderId="2" xfId="0" applyFont="1" applyBorder="1" applyAlignment="1" applyProtection="1">
      <alignment horizontal="center"/>
    </xf>
    <xf numFmtId="4" fontId="29" fillId="0" borderId="0" xfId="0" applyNumberFormat="1" applyFont="1" applyBorder="1" applyAlignment="1" applyProtection="1">
      <alignment horizontal="right"/>
    </xf>
    <xf numFmtId="4" fontId="29" fillId="0" borderId="2" xfId="0" applyNumberFormat="1" applyFont="1" applyBorder="1" applyAlignment="1" applyProtection="1">
      <alignment horizontal="right"/>
    </xf>
    <xf numFmtId="49" fontId="14" fillId="0" borderId="23" xfId="0" applyNumberFormat="1" applyFont="1" applyBorder="1" applyAlignment="1" applyProtection="1">
      <alignment horizontal="left" vertical="center"/>
    </xf>
    <xf numFmtId="0" fontId="14" fillId="0" borderId="23" xfId="0" applyFont="1" applyBorder="1" applyAlignment="1" applyProtection="1">
      <alignment horizontal="center"/>
    </xf>
    <xf numFmtId="4" fontId="14" fillId="0" borderId="23" xfId="0" applyNumberFormat="1" applyFont="1" applyBorder="1" applyAlignment="1" applyProtection="1">
      <alignment horizontal="right"/>
    </xf>
    <xf numFmtId="0" fontId="16" fillId="0" borderId="0" xfId="0" applyFont="1" applyBorder="1" applyAlignment="1">
      <alignment horizontal="justify" vertical="top" readingOrder="1"/>
    </xf>
    <xf numFmtId="0" fontId="214" fillId="0" borderId="2" xfId="0" applyFont="1" applyBorder="1" applyAlignment="1">
      <alignment horizontal="center"/>
    </xf>
    <xf numFmtId="4" fontId="214" fillId="0" borderId="0" xfId="0" applyNumberFormat="1" applyFont="1" applyBorder="1"/>
    <xf numFmtId="4" fontId="214" fillId="0" borderId="2" xfId="0" applyNumberFormat="1" applyFont="1" applyBorder="1"/>
    <xf numFmtId="0" fontId="40" fillId="0" borderId="0" xfId="0" applyFont="1" applyBorder="1" applyAlignment="1" applyProtection="1">
      <alignment horizontal="justify" vertical="top" readingOrder="1"/>
    </xf>
    <xf numFmtId="0" fontId="40" fillId="0" borderId="2" xfId="0" applyFont="1" applyBorder="1" applyAlignment="1" applyProtection="1">
      <alignment horizontal="center"/>
    </xf>
    <xf numFmtId="4" fontId="40" fillId="0" borderId="0" xfId="0" applyNumberFormat="1" applyFont="1" applyBorder="1" applyProtection="1"/>
    <xf numFmtId="4" fontId="40" fillId="0" borderId="2" xfId="0" applyNumberFormat="1" applyFont="1" applyBorder="1" applyProtection="1">
      <protection locked="0"/>
    </xf>
    <xf numFmtId="4" fontId="40" fillId="0" borderId="2" xfId="0" applyNumberFormat="1" applyFont="1" applyBorder="1" applyProtection="1"/>
    <xf numFmtId="4" fontId="22" fillId="0" borderId="2" xfId="0" applyNumberFormat="1" applyFont="1" applyBorder="1" applyProtection="1">
      <protection locked="0"/>
    </xf>
    <xf numFmtId="0" fontId="24" fillId="0" borderId="0" xfId="0" applyFont="1" applyBorder="1" applyAlignment="1">
      <alignment horizontal="left" vertical="top" wrapText="1" readingOrder="1"/>
    </xf>
    <xf numFmtId="49" fontId="24" fillId="0" borderId="0" xfId="0" applyNumberFormat="1" applyFont="1" applyBorder="1" applyAlignment="1" applyProtection="1">
      <alignment horizontal="left" vertical="top" wrapText="1"/>
    </xf>
    <xf numFmtId="0" fontId="24" fillId="0" borderId="2" xfId="0" quotePrefix="1" applyNumberFormat="1" applyFont="1" applyBorder="1" applyAlignment="1" applyProtection="1">
      <alignment horizontal="left" vertical="top" wrapText="1" readingOrder="1"/>
    </xf>
    <xf numFmtId="0" fontId="25" fillId="0" borderId="2" xfId="0" applyNumberFormat="1" applyFont="1" applyBorder="1" applyAlignment="1" applyProtection="1">
      <alignment horizontal="left" vertical="top" wrapText="1"/>
    </xf>
    <xf numFmtId="4" fontId="24" fillId="0" borderId="20" xfId="0" applyNumberFormat="1" applyFont="1" applyBorder="1" applyAlignment="1" applyProtection="1">
      <alignment horizontal="right"/>
    </xf>
    <xf numFmtId="0" fontId="24" fillId="0" borderId="0" xfId="2" applyFont="1" applyBorder="1" applyAlignment="1" applyProtection="1">
      <alignment horizontal="right"/>
    </xf>
    <xf numFmtId="0" fontId="24" fillId="0" borderId="0" xfId="0" applyFont="1" applyBorder="1"/>
    <xf numFmtId="0" fontId="22" fillId="0" borderId="0" xfId="0" applyFont="1" applyBorder="1" applyAlignment="1" applyProtection="1">
      <alignment horizontal="left" vertical="top" wrapText="1" readingOrder="1"/>
    </xf>
    <xf numFmtId="49" fontId="92" fillId="0" borderId="3" xfId="0" applyNumberFormat="1" applyFont="1" applyBorder="1" applyAlignment="1">
      <alignment horizontal="left" vertical="top"/>
    </xf>
    <xf numFmtId="0" fontId="92" fillId="0" borderId="4" xfId="0" applyFont="1" applyBorder="1" applyAlignment="1">
      <alignment horizontal="justify" vertical="top" readingOrder="1"/>
    </xf>
    <xf numFmtId="0" fontId="92" fillId="0" borderId="3" xfId="0" applyFont="1" applyBorder="1" applyAlignment="1">
      <alignment horizontal="center" vertical="center"/>
    </xf>
    <xf numFmtId="4" fontId="92" fillId="0" borderId="3" xfId="0" applyNumberFormat="1" applyFont="1" applyBorder="1" applyAlignment="1">
      <alignment vertical="center"/>
    </xf>
    <xf numFmtId="0" fontId="25" fillId="0" borderId="2" xfId="0" applyNumberFormat="1" applyFont="1" applyBorder="1" applyAlignment="1" applyProtection="1">
      <alignment horizontal="left" vertical="center"/>
    </xf>
    <xf numFmtId="0" fontId="25" fillId="0" borderId="0" xfId="0" applyFont="1" applyBorder="1" applyAlignment="1" applyProtection="1">
      <alignment horizontal="center"/>
    </xf>
    <xf numFmtId="4" fontId="25" fillId="0" borderId="2" xfId="0" applyNumberFormat="1" applyFont="1" applyBorder="1" applyAlignment="1" applyProtection="1">
      <alignment horizontal="right"/>
    </xf>
    <xf numFmtId="4" fontId="25" fillId="0" borderId="0" xfId="0" applyNumberFormat="1" applyFont="1" applyBorder="1" applyAlignment="1" applyProtection="1">
      <alignment horizontal="right"/>
    </xf>
    <xf numFmtId="0" fontId="94" fillId="0" borderId="2" xfId="0" applyFont="1" applyBorder="1" applyAlignment="1">
      <alignment horizontal="justify" vertical="top" readingOrder="1"/>
    </xf>
    <xf numFmtId="0" fontId="94" fillId="0" borderId="0" xfId="0" applyFont="1" applyBorder="1" applyAlignment="1">
      <alignment horizontal="center"/>
    </xf>
    <xf numFmtId="4" fontId="94" fillId="0" borderId="2" xfId="0" applyNumberFormat="1" applyFont="1" applyBorder="1"/>
    <xf numFmtId="0" fontId="94" fillId="0" borderId="20" xfId="0" applyFont="1" applyBorder="1" applyAlignment="1">
      <alignment horizontal="center"/>
    </xf>
    <xf numFmtId="4" fontId="94" fillId="0" borderId="21" xfId="0" applyNumberFormat="1" applyFont="1" applyBorder="1" applyProtection="1">
      <protection locked="0"/>
    </xf>
    <xf numFmtId="4" fontId="94" fillId="0" borderId="2" xfId="0" applyNumberFormat="1" applyFont="1" applyBorder="1" applyProtection="1">
      <protection locked="0"/>
    </xf>
    <xf numFmtId="0" fontId="24" fillId="0" borderId="2" xfId="0" applyNumberFormat="1" applyFont="1" applyBorder="1" applyAlignment="1" applyProtection="1">
      <alignment horizontal="justify" vertical="top" wrapText="1" readingOrder="1"/>
    </xf>
    <xf numFmtId="0" fontId="24" fillId="0" borderId="20" xfId="0" applyFont="1" applyBorder="1" applyAlignment="1">
      <alignment horizontal="center"/>
    </xf>
    <xf numFmtId="0" fontId="22" fillId="0" borderId="0" xfId="0" applyFont="1" applyBorder="1" applyAlignment="1" applyProtection="1">
      <alignment horizontal="justify" vertical="top" readingOrder="1"/>
    </xf>
    <xf numFmtId="0" fontId="22" fillId="0" borderId="2" xfId="0" applyFont="1" applyBorder="1" applyAlignment="1" applyProtection="1">
      <alignment horizontal="center"/>
    </xf>
    <xf numFmtId="4" fontId="22" fillId="0" borderId="0" xfId="0" applyNumberFormat="1" applyFont="1" applyBorder="1" applyProtection="1"/>
    <xf numFmtId="4" fontId="22" fillId="0" borderId="2" xfId="0" applyNumberFormat="1" applyFont="1" applyBorder="1" applyProtection="1"/>
    <xf numFmtId="0" fontId="88" fillId="0" borderId="0" xfId="0" applyFont="1" applyBorder="1" applyAlignment="1">
      <alignment horizontal="justify" vertical="top" readingOrder="1"/>
    </xf>
    <xf numFmtId="0" fontId="22" fillId="0" borderId="0" xfId="0" applyFont="1" applyBorder="1" applyAlignment="1">
      <alignment horizontal="justify" vertical="top" wrapText="1" readingOrder="1"/>
    </xf>
    <xf numFmtId="0" fontId="22" fillId="0" borderId="0" xfId="0" applyNumberFormat="1" applyFont="1" applyBorder="1" applyAlignment="1">
      <alignment horizontal="justify" vertical="top" readingOrder="1"/>
    </xf>
    <xf numFmtId="0" fontId="24" fillId="0" borderId="9" xfId="0" applyNumberFormat="1" applyFont="1" applyBorder="1" applyAlignment="1" applyProtection="1">
      <alignment horizontal="left" vertical="top" wrapText="1" readingOrder="1"/>
    </xf>
    <xf numFmtId="49" fontId="22" fillId="0" borderId="2" xfId="0" applyNumberFormat="1" applyFont="1" applyBorder="1" applyAlignment="1">
      <alignment horizontal="left" vertical="top"/>
    </xf>
    <xf numFmtId="49" fontId="24" fillId="0" borderId="2" xfId="0" applyNumberFormat="1" applyFont="1" applyBorder="1" applyAlignment="1">
      <alignment horizontal="left" vertical="top"/>
    </xf>
    <xf numFmtId="49" fontId="40" fillId="0" borderId="2" xfId="0" applyNumberFormat="1" applyFont="1" applyBorder="1" applyAlignment="1">
      <alignment horizontal="left" vertical="top"/>
    </xf>
    <xf numFmtId="49" fontId="22" fillId="0" borderId="2" xfId="0" applyNumberFormat="1" applyFont="1" applyBorder="1" applyAlignment="1">
      <alignment horizontal="left" vertical="top"/>
    </xf>
    <xf numFmtId="49" fontId="24" fillId="0" borderId="2" xfId="0" applyNumberFormat="1" applyFont="1" applyBorder="1" applyAlignment="1">
      <alignment horizontal="left" vertical="top"/>
    </xf>
    <xf numFmtId="0" fontId="216" fillId="0" borderId="0" xfId="0" applyFont="1" applyFill="1"/>
    <xf numFmtId="49" fontId="125" fillId="0" borderId="0" xfId="0" applyNumberFormat="1" applyFont="1" applyFill="1" applyAlignment="1">
      <alignment horizontal="left" vertical="center"/>
    </xf>
    <xf numFmtId="0" fontId="125" fillId="0" borderId="0" xfId="0" applyFont="1" applyFill="1" applyAlignment="1">
      <alignment horizontal="center" vertical="top" readingOrder="1"/>
    </xf>
    <xf numFmtId="0" fontId="125" fillId="0" borderId="0" xfId="0" applyFont="1" applyFill="1" applyAlignment="1">
      <alignment horizontal="justify" vertical="top" readingOrder="1"/>
    </xf>
    <xf numFmtId="0" fontId="125" fillId="0" borderId="0" xfId="0" applyFont="1" applyFill="1" applyBorder="1" applyAlignment="1">
      <alignment horizontal="right" vertical="top" readingOrder="1"/>
    </xf>
    <xf numFmtId="49" fontId="217" fillId="0" borderId="0" xfId="0" applyNumberFormat="1" applyFont="1" applyFill="1" applyAlignment="1">
      <alignment horizontal="left" vertical="center"/>
    </xf>
    <xf numFmtId="0" fontId="217" fillId="0" borderId="0" xfId="0" applyFont="1" applyFill="1" applyAlignment="1">
      <alignment horizontal="center" vertical="top" readingOrder="1"/>
    </xf>
    <xf numFmtId="0" fontId="217" fillId="0" borderId="0" xfId="0" applyFont="1" applyFill="1" applyAlignment="1">
      <alignment horizontal="justify" vertical="top" readingOrder="1"/>
    </xf>
    <xf numFmtId="49" fontId="140" fillId="0" borderId="0" xfId="0" applyNumberFormat="1" applyFont="1" applyBorder="1" applyAlignment="1">
      <alignment horizontal="left" vertical="top" wrapText="1"/>
    </xf>
    <xf numFmtId="0" fontId="218" fillId="0" borderId="0" xfId="0" applyNumberFormat="1" applyFont="1" applyBorder="1" applyAlignment="1">
      <alignment horizontal="left" vertical="top"/>
    </xf>
    <xf numFmtId="0" fontId="218" fillId="0" borderId="0" xfId="0" applyNumberFormat="1" applyFont="1" applyBorder="1" applyAlignment="1">
      <alignment horizontal="center" vertical="top" wrapText="1" readingOrder="1"/>
    </xf>
    <xf numFmtId="0" fontId="218" fillId="0" borderId="0" xfId="0" applyNumberFormat="1" applyFont="1" applyBorder="1" applyAlignment="1">
      <alignment vertical="top" wrapText="1"/>
    </xf>
    <xf numFmtId="0" fontId="140" fillId="0" borderId="0" xfId="0" applyFont="1" applyFill="1" applyAlignment="1" applyProtection="1">
      <alignment horizontal="left" vertical="top"/>
    </xf>
    <xf numFmtId="0" fontId="125" fillId="0" borderId="0" xfId="0" applyFont="1" applyFill="1" applyAlignment="1" applyProtection="1">
      <alignment horizontal="left" vertical="top"/>
    </xf>
    <xf numFmtId="0" fontId="218" fillId="0" borderId="0" xfId="0" applyFont="1" applyFill="1" applyAlignment="1" applyProtection="1">
      <alignment horizontal="left" vertical="top"/>
    </xf>
    <xf numFmtId="4" fontId="140" fillId="0" borderId="0" xfId="0" applyNumberFormat="1" applyFont="1" applyFill="1" applyAlignment="1" applyProtection="1">
      <alignment horizontal="center" vertical="top" readingOrder="1"/>
    </xf>
    <xf numFmtId="4" fontId="140" fillId="0" borderId="0" xfId="0" applyNumberFormat="1" applyFont="1" applyFill="1" applyAlignment="1" applyProtection="1">
      <alignment horizontal="left" vertical="top"/>
    </xf>
    <xf numFmtId="49" fontId="140" fillId="0" borderId="0" xfId="0" applyNumberFormat="1" applyFont="1" applyBorder="1" applyAlignment="1">
      <alignment horizontal="left" vertical="top"/>
    </xf>
    <xf numFmtId="0" fontId="218" fillId="0" borderId="0" xfId="0" applyNumberFormat="1" applyFont="1" applyBorder="1" applyAlignment="1">
      <alignment vertical="top"/>
    </xf>
    <xf numFmtId="0" fontId="218" fillId="0" borderId="0" xfId="0" applyNumberFormat="1" applyFont="1" applyBorder="1" applyAlignment="1"/>
    <xf numFmtId="0" fontId="219" fillId="0" borderId="0" xfId="0" applyFont="1" applyFill="1" applyAlignment="1" applyProtection="1">
      <alignment horizontal="left" vertical="top"/>
    </xf>
    <xf numFmtId="0" fontId="140" fillId="0" borderId="0" xfId="0" applyFont="1" applyAlignment="1">
      <alignment horizontal="center" vertical="top" wrapText="1" readingOrder="1"/>
    </xf>
    <xf numFmtId="0" fontId="140" fillId="0" borderId="0" xfId="0" applyFont="1" applyAlignment="1">
      <alignment vertical="top" wrapText="1"/>
    </xf>
    <xf numFmtId="0" fontId="217" fillId="0" borderId="0" xfId="0" applyFont="1" applyAlignment="1">
      <alignment vertical="top" wrapText="1"/>
    </xf>
    <xf numFmtId="17" fontId="218" fillId="0" borderId="0" xfId="0" quotePrefix="1" applyNumberFormat="1" applyFont="1" applyBorder="1" applyAlignment="1">
      <alignment horizontal="left" vertical="top"/>
    </xf>
    <xf numFmtId="49" fontId="217" fillId="0" borderId="0" xfId="0" applyNumberFormat="1" applyFont="1" applyFill="1" applyBorder="1" applyAlignment="1">
      <alignment horizontal="left" vertical="top"/>
    </xf>
    <xf numFmtId="0" fontId="217" fillId="0" borderId="0" xfId="0" applyFont="1" applyFill="1"/>
    <xf numFmtId="49" fontId="217" fillId="0" borderId="0" xfId="0" applyNumberFormat="1" applyFont="1" applyFill="1" applyBorder="1" applyAlignment="1">
      <alignment horizontal="center" vertical="top" readingOrder="1"/>
    </xf>
    <xf numFmtId="49" fontId="217" fillId="0" borderId="0" xfId="0" applyNumberFormat="1" applyFont="1" applyFill="1" applyBorder="1" applyAlignment="1">
      <alignment vertical="top"/>
    </xf>
    <xf numFmtId="0" fontId="20" fillId="0" borderId="0" xfId="0" applyFont="1" applyFill="1"/>
    <xf numFmtId="49" fontId="218" fillId="0" borderId="0" xfId="0" applyNumberFormat="1" applyFont="1" applyBorder="1" applyAlignment="1">
      <alignment horizontal="left" vertical="top"/>
    </xf>
    <xf numFmtId="49" fontId="218" fillId="0" borderId="0" xfId="0" applyNumberFormat="1" applyFont="1" applyBorder="1" applyAlignment="1">
      <alignment horizontal="left" vertical="top" wrapText="1"/>
    </xf>
    <xf numFmtId="0" fontId="220" fillId="0" borderId="0" xfId="0" applyNumberFormat="1" applyFont="1" applyBorder="1" applyAlignment="1">
      <alignment horizontal="left" vertical="top" wrapText="1"/>
    </xf>
    <xf numFmtId="49" fontId="140" fillId="0" borderId="0" xfId="0" applyNumberFormat="1" applyFont="1" applyFill="1" applyBorder="1" applyAlignment="1">
      <alignment horizontal="left" vertical="top"/>
    </xf>
    <xf numFmtId="0" fontId="140" fillId="0" borderId="0" xfId="0" applyFont="1" applyFill="1"/>
    <xf numFmtId="49" fontId="140" fillId="0" borderId="0" xfId="0" applyNumberFormat="1" applyFont="1" applyFill="1" applyBorder="1" applyAlignment="1">
      <alignment vertical="top"/>
    </xf>
    <xf numFmtId="0" fontId="140" fillId="0" borderId="0" xfId="0" applyFont="1" applyFill="1" applyBorder="1" applyAlignment="1">
      <alignment horizontal="justify" vertical="top" readingOrder="1"/>
    </xf>
    <xf numFmtId="49" fontId="140" fillId="0" borderId="0" xfId="0" applyNumberFormat="1" applyFont="1" applyFill="1" applyBorder="1" applyAlignment="1">
      <alignment vertical="top" wrapText="1"/>
    </xf>
    <xf numFmtId="0" fontId="140" fillId="0" borderId="0" xfId="0" applyFont="1" applyFill="1" applyAlignment="1" applyProtection="1">
      <alignment horizontal="center" vertical="top"/>
    </xf>
    <xf numFmtId="0" fontId="221" fillId="0" borderId="0" xfId="0" applyFont="1" applyFill="1" applyAlignment="1" applyProtection="1">
      <alignment horizontal="left" vertical="top"/>
    </xf>
    <xf numFmtId="49" fontId="217" fillId="0" borderId="0" xfId="0" applyNumberFormat="1" applyFont="1" applyFill="1" applyAlignment="1">
      <alignment horizontal="left" vertical="top"/>
    </xf>
    <xf numFmtId="0" fontId="217" fillId="0" borderId="0" xfId="0" applyFont="1" applyFill="1" applyAlignment="1">
      <alignment horizontal="center" readingOrder="1"/>
    </xf>
    <xf numFmtId="49" fontId="222" fillId="0" borderId="48" xfId="0" applyNumberFormat="1" applyFont="1" applyFill="1" applyBorder="1" applyAlignment="1">
      <alignment horizontal="left" vertical="top"/>
    </xf>
    <xf numFmtId="0" fontId="222" fillId="0" borderId="5" xfId="0" applyFont="1" applyFill="1" applyBorder="1" applyAlignment="1">
      <alignment horizontal="left" vertical="top" readingOrder="1"/>
    </xf>
    <xf numFmtId="0" fontId="222" fillId="0" borderId="5" xfId="0" applyFont="1" applyFill="1" applyBorder="1" applyAlignment="1">
      <alignment horizontal="justify" vertical="top" readingOrder="1"/>
    </xf>
    <xf numFmtId="0" fontId="222" fillId="0" borderId="5" xfId="0" applyFont="1" applyFill="1" applyBorder="1" applyAlignment="1">
      <alignment horizontal="center" vertical="top" readingOrder="1"/>
    </xf>
    <xf numFmtId="0" fontId="124" fillId="0" borderId="5" xfId="0" applyFont="1" applyFill="1" applyBorder="1" applyAlignment="1">
      <alignment horizontal="center" readingOrder="1"/>
    </xf>
    <xf numFmtId="0" fontId="124" fillId="0" borderId="5" xfId="0" applyFont="1" applyFill="1" applyBorder="1"/>
    <xf numFmtId="0" fontId="124" fillId="0" borderId="29" xfId="0" applyFont="1" applyFill="1" applyBorder="1"/>
    <xf numFmtId="0" fontId="27" fillId="0" borderId="0" xfId="0" applyFont="1" applyFill="1"/>
    <xf numFmtId="0" fontId="217" fillId="0" borderId="0" xfId="0" applyFont="1" applyFill="1" applyBorder="1" applyAlignment="1">
      <alignment horizontal="justify" vertical="top"/>
    </xf>
    <xf numFmtId="0" fontId="217" fillId="0" borderId="0" xfId="0" applyFont="1" applyFill="1" applyBorder="1" applyAlignment="1">
      <alignment horizontal="center" vertical="top" readingOrder="1"/>
    </xf>
    <xf numFmtId="0" fontId="95" fillId="0" borderId="0" xfId="0" applyFont="1" applyFill="1"/>
    <xf numFmtId="49" fontId="223" fillId="61" borderId="6" xfId="0" applyNumberFormat="1" applyFont="1" applyFill="1" applyBorder="1" applyAlignment="1">
      <alignment horizontal="justify" vertical="top"/>
    </xf>
    <xf numFmtId="49" fontId="223" fillId="61" borderId="48" xfId="0" applyNumberFormat="1" applyFont="1" applyFill="1" applyBorder="1" applyAlignment="1">
      <alignment horizontal="justify" vertical="top"/>
    </xf>
    <xf numFmtId="0" fontId="223" fillId="61" borderId="5" xfId="0" applyFont="1" applyFill="1" applyBorder="1" applyAlignment="1">
      <alignment horizontal="left" vertical="top" readingOrder="1"/>
    </xf>
    <xf numFmtId="49" fontId="223" fillId="61" borderId="5" xfId="0" applyNumberFormat="1" applyFont="1" applyFill="1" applyBorder="1" applyAlignment="1">
      <alignment horizontal="justify" vertical="top"/>
    </xf>
    <xf numFmtId="49" fontId="223" fillId="61" borderId="29" xfId="0" applyNumberFormat="1" applyFont="1" applyFill="1" applyBorder="1" applyAlignment="1">
      <alignment horizontal="justify" vertical="top"/>
    </xf>
    <xf numFmtId="0" fontId="223" fillId="61" borderId="6" xfId="0" applyFont="1" applyFill="1" applyBorder="1" applyAlignment="1">
      <alignment horizontal="center" vertical="top" wrapText="1" readingOrder="1"/>
    </xf>
    <xf numFmtId="0" fontId="86" fillId="0" borderId="0" xfId="0" applyFont="1" applyFill="1"/>
    <xf numFmtId="49" fontId="224" fillId="0" borderId="6" xfId="0" quotePrefix="1" applyNumberFormat="1" applyFont="1" applyFill="1" applyBorder="1" applyAlignment="1">
      <alignment horizontal="left" vertical="center"/>
    </xf>
    <xf numFmtId="0" fontId="224" fillId="0" borderId="48" xfId="0" applyNumberFormat="1" applyFont="1" applyFill="1" applyBorder="1" applyAlignment="1">
      <alignment horizontal="left" vertical="center"/>
    </xf>
    <xf numFmtId="0" fontId="224" fillId="0" borderId="5" xfId="0" applyNumberFormat="1" applyFont="1" applyFill="1" applyBorder="1" applyAlignment="1">
      <alignment horizontal="justify" vertical="center" readingOrder="1"/>
    </xf>
    <xf numFmtId="0" fontId="20" fillId="0" borderId="5" xfId="0" applyFont="1" applyFill="1" applyBorder="1"/>
    <xf numFmtId="0" fontId="216" fillId="0" borderId="5" xfId="0" applyFont="1" applyFill="1" applyBorder="1" applyAlignment="1">
      <alignment horizontal="center" readingOrder="1"/>
    </xf>
    <xf numFmtId="0" fontId="216" fillId="0" borderId="29" xfId="0" applyFont="1" applyFill="1" applyBorder="1"/>
    <xf numFmtId="4" fontId="224" fillId="0" borderId="6" xfId="0" applyNumberFormat="1" applyFont="1" applyFill="1" applyBorder="1" applyAlignment="1">
      <alignment horizontal="center" vertical="center" readingOrder="1"/>
    </xf>
    <xf numFmtId="0" fontId="224" fillId="0" borderId="5" xfId="0" applyNumberFormat="1" applyFont="1" applyFill="1" applyBorder="1" applyAlignment="1">
      <alignment horizontal="left" vertical="center"/>
    </xf>
    <xf numFmtId="0" fontId="216" fillId="0" borderId="5" xfId="0" applyFont="1" applyFill="1" applyBorder="1"/>
    <xf numFmtId="4" fontId="224" fillId="0" borderId="5" xfId="0" applyNumberFormat="1" applyFont="1" applyFill="1" applyBorder="1" applyAlignment="1">
      <alignment horizontal="center" vertical="center" readingOrder="1"/>
    </xf>
    <xf numFmtId="0" fontId="24" fillId="0" borderId="0" xfId="0" applyFont="1" applyFill="1"/>
    <xf numFmtId="0" fontId="217" fillId="0" borderId="0" xfId="0" applyFont="1" applyFill="1" applyBorder="1" applyAlignment="1">
      <alignment horizontal="justify" vertical="top" readingOrder="1"/>
    </xf>
    <xf numFmtId="0" fontId="217" fillId="0" borderId="0" xfId="0" applyFont="1" applyFill="1" applyBorder="1" applyAlignment="1">
      <alignment horizontal="center" readingOrder="1"/>
    </xf>
    <xf numFmtId="49" fontId="218" fillId="61" borderId="6" xfId="0" applyNumberFormat="1" applyFont="1" applyFill="1" applyBorder="1" applyAlignment="1">
      <alignment horizontal="justify" vertical="top"/>
    </xf>
    <xf numFmtId="49" fontId="223" fillId="61" borderId="48" xfId="0" applyNumberFormat="1" applyFont="1" applyFill="1" applyBorder="1" applyAlignment="1">
      <alignment horizontal="left" vertical="top"/>
    </xf>
    <xf numFmtId="4" fontId="218" fillId="61" borderId="6" xfId="0" applyNumberFormat="1" applyFont="1" applyFill="1" applyBorder="1" applyAlignment="1">
      <alignment horizontal="center" vertical="top" wrapText="1" readingOrder="1"/>
    </xf>
    <xf numFmtId="49" fontId="218" fillId="0" borderId="0" xfId="0" applyNumberFormat="1" applyFont="1" applyFill="1" applyBorder="1" applyAlignment="1">
      <alignment horizontal="justify" vertical="top"/>
    </xf>
    <xf numFmtId="49" fontId="218" fillId="0" borderId="0" xfId="0" applyNumberFormat="1" applyFont="1" applyFill="1" applyBorder="1" applyAlignment="1">
      <alignment horizontal="left" vertical="top"/>
    </xf>
    <xf numFmtId="0" fontId="218" fillId="0" borderId="0" xfId="0" applyFont="1" applyFill="1" applyBorder="1" applyAlignment="1">
      <alignment horizontal="left" vertical="top" readingOrder="1"/>
    </xf>
    <xf numFmtId="0" fontId="223" fillId="0" borderId="0" xfId="0" applyFont="1" applyFill="1" applyAlignment="1">
      <alignment horizontal="center" readingOrder="1"/>
    </xf>
    <xf numFmtId="0" fontId="223" fillId="0" borderId="0" xfId="0" applyFont="1" applyFill="1"/>
    <xf numFmtId="4" fontId="218" fillId="0" borderId="0" xfId="0" applyNumberFormat="1" applyFont="1" applyFill="1" applyBorder="1" applyAlignment="1">
      <alignment horizontal="center" vertical="top" wrapText="1" readingOrder="1"/>
    </xf>
    <xf numFmtId="0" fontId="216" fillId="0" borderId="0" xfId="0" applyFont="1" applyFill="1" applyBorder="1" applyAlignment="1">
      <alignment horizontal="center" readingOrder="1"/>
    </xf>
    <xf numFmtId="0" fontId="140" fillId="0" borderId="0" xfId="0" applyFont="1" applyFill="1" applyBorder="1" applyAlignment="1">
      <alignment horizontal="center" vertical="top" readingOrder="1"/>
    </xf>
    <xf numFmtId="0" fontId="216" fillId="0" borderId="0" xfId="0" applyFont="1" applyFill="1" applyBorder="1"/>
    <xf numFmtId="0" fontId="223" fillId="61" borderId="6" xfId="0" applyFont="1" applyFill="1" applyBorder="1" applyAlignment="1">
      <alignment horizontal="left" vertical="top" readingOrder="1"/>
    </xf>
    <xf numFmtId="0" fontId="223" fillId="61" borderId="6" xfId="0" applyFont="1" applyFill="1" applyBorder="1" applyAlignment="1">
      <alignment horizontal="center" vertical="top" readingOrder="1"/>
    </xf>
    <xf numFmtId="0" fontId="223" fillId="61" borderId="6" xfId="0" applyFont="1" applyFill="1" applyBorder="1" applyAlignment="1">
      <alignment horizontal="right" vertical="top" wrapText="1" readingOrder="1"/>
    </xf>
    <xf numFmtId="49" fontId="216" fillId="0" borderId="0" xfId="0" applyNumberFormat="1" applyFont="1" applyFill="1" applyBorder="1" applyAlignment="1">
      <alignment horizontal="left" vertical="top"/>
    </xf>
    <xf numFmtId="0" fontId="216" fillId="0" borderId="0" xfId="0" applyFont="1" applyFill="1" applyBorder="1" applyAlignment="1">
      <alignment horizontal="justify" vertical="top" readingOrder="1"/>
    </xf>
    <xf numFmtId="0" fontId="216" fillId="0" borderId="0" xfId="0" applyFont="1" applyFill="1" applyBorder="1" applyAlignment="1">
      <alignment horizontal="center" vertical="top" readingOrder="1"/>
    </xf>
    <xf numFmtId="49" fontId="222" fillId="29" borderId="54" xfId="0" applyNumberFormat="1" applyFont="1" applyFill="1" applyBorder="1" applyAlignment="1">
      <alignment horizontal="left" vertical="top"/>
    </xf>
    <xf numFmtId="0" fontId="222" fillId="29" borderId="55" xfId="0" applyFont="1" applyFill="1" applyBorder="1" applyAlignment="1">
      <alignment horizontal="left" vertical="top" readingOrder="1"/>
    </xf>
    <xf numFmtId="0" fontId="222" fillId="29" borderId="55" xfId="0" applyFont="1" applyFill="1" applyBorder="1" applyAlignment="1">
      <alignment horizontal="center" vertical="top" readingOrder="1"/>
    </xf>
    <xf numFmtId="0" fontId="222" fillId="29" borderId="55" xfId="0" applyFont="1" applyFill="1" applyBorder="1" applyAlignment="1">
      <alignment horizontal="justify" vertical="top" readingOrder="1"/>
    </xf>
    <xf numFmtId="4" fontId="222" fillId="29" borderId="56" xfId="0" applyNumberFormat="1" applyFont="1" applyFill="1" applyBorder="1" applyAlignment="1">
      <alignment horizontal="right" vertical="top" readingOrder="1"/>
    </xf>
    <xf numFmtId="49" fontId="222" fillId="0" borderId="57" xfId="0" applyNumberFormat="1" applyFont="1" applyFill="1" applyBorder="1" applyAlignment="1">
      <alignment horizontal="left" vertical="top"/>
    </xf>
    <xf numFmtId="49" fontId="222" fillId="0" borderId="57" xfId="0" quotePrefix="1" applyNumberFormat="1" applyFont="1" applyFill="1" applyBorder="1" applyAlignment="1">
      <alignment horizontal="left" vertical="top"/>
    </xf>
    <xf numFmtId="0" fontId="222" fillId="0" borderId="57" xfId="0" applyFont="1" applyFill="1" applyBorder="1" applyAlignment="1">
      <alignment horizontal="justify" vertical="top" readingOrder="1"/>
    </xf>
    <xf numFmtId="0" fontId="222" fillId="0" borderId="57" xfId="0" applyFont="1" applyFill="1" applyBorder="1" applyAlignment="1">
      <alignment horizontal="center" vertical="top" readingOrder="1"/>
    </xf>
    <xf numFmtId="49" fontId="222" fillId="0" borderId="0" xfId="0" applyNumberFormat="1" applyFont="1" applyFill="1" applyBorder="1" applyAlignment="1">
      <alignment horizontal="left" vertical="top"/>
    </xf>
    <xf numFmtId="49" fontId="224" fillId="0" borderId="0" xfId="0" quotePrefix="1" applyNumberFormat="1" applyFont="1" applyFill="1" applyBorder="1" applyAlignment="1">
      <alignment horizontal="left" vertical="top"/>
    </xf>
    <xf numFmtId="0" fontId="222" fillId="0" borderId="0" xfId="0" applyFont="1" applyFill="1" applyBorder="1" applyAlignment="1">
      <alignment horizontal="justify" vertical="top" readingOrder="1"/>
    </xf>
    <xf numFmtId="0" fontId="222" fillId="0" borderId="0" xfId="0" applyFont="1" applyFill="1" applyBorder="1" applyAlignment="1">
      <alignment horizontal="center" vertical="top" readingOrder="1"/>
    </xf>
    <xf numFmtId="49" fontId="222" fillId="0" borderId="0" xfId="0" quotePrefix="1" applyNumberFormat="1" applyFont="1" applyFill="1" applyBorder="1" applyAlignment="1">
      <alignment horizontal="left" vertical="top"/>
    </xf>
    <xf numFmtId="14" fontId="224" fillId="0" borderId="7" xfId="0" quotePrefix="1" applyNumberFormat="1" applyFont="1" applyFill="1" applyBorder="1" applyAlignment="1">
      <alignment horizontal="justify" vertical="top" readingOrder="1"/>
    </xf>
    <xf numFmtId="14" fontId="224" fillId="0" borderId="7" xfId="0" quotePrefix="1" applyNumberFormat="1" applyFont="1" applyFill="1" applyBorder="1" applyAlignment="1">
      <alignment horizontal="left" vertical="top" readingOrder="1"/>
    </xf>
    <xf numFmtId="0" fontId="222" fillId="0" borderId="7" xfId="0" applyFont="1" applyFill="1" applyBorder="1" applyAlignment="1">
      <alignment horizontal="justify" vertical="top" readingOrder="1"/>
    </xf>
    <xf numFmtId="0" fontId="224" fillId="0" borderId="7" xfId="0" applyFont="1" applyFill="1" applyBorder="1" applyAlignment="1">
      <alignment horizontal="center" vertical="top" readingOrder="1"/>
    </xf>
    <xf numFmtId="4" fontId="224" fillId="0" borderId="7" xfId="0" applyNumberFormat="1" applyFont="1" applyFill="1" applyBorder="1" applyAlignment="1">
      <alignment horizontal="right" vertical="top" readingOrder="1"/>
    </xf>
    <xf numFmtId="4" fontId="224" fillId="0" borderId="7" xfId="0" applyNumberFormat="1" applyFont="1" applyBorder="1" applyAlignment="1">
      <alignment horizontal="right" vertical="top" wrapText="1"/>
    </xf>
    <xf numFmtId="49" fontId="224" fillId="0" borderId="0" xfId="0" applyNumberFormat="1" applyFont="1" applyFill="1" applyBorder="1" applyAlignment="1">
      <alignment horizontal="left" vertical="top"/>
    </xf>
    <xf numFmtId="0" fontId="224" fillId="0" borderId="0" xfId="0" applyFont="1" applyFill="1" applyBorder="1" applyAlignment="1">
      <alignment horizontal="justify" vertical="top" readingOrder="1"/>
    </xf>
    <xf numFmtId="0" fontId="224" fillId="0" borderId="0" xfId="0" applyFont="1" applyFill="1" applyBorder="1" applyAlignment="1">
      <alignment horizontal="center" vertical="top" readingOrder="1"/>
    </xf>
    <xf numFmtId="49" fontId="217" fillId="0" borderId="58" xfId="0" applyNumberFormat="1" applyFont="1" applyFill="1" applyBorder="1" applyAlignment="1">
      <alignment horizontal="left" vertical="top"/>
    </xf>
    <xf numFmtId="0" fontId="217" fillId="0" borderId="58" xfId="0" applyFont="1" applyFill="1" applyBorder="1" applyAlignment="1">
      <alignment horizontal="left" vertical="top" wrapText="1" readingOrder="1"/>
    </xf>
    <xf numFmtId="0" fontId="217" fillId="0" borderId="58" xfId="0" applyFont="1" applyFill="1" applyBorder="1" applyAlignment="1">
      <alignment horizontal="center" vertical="top" wrapText="1" readingOrder="1"/>
    </xf>
    <xf numFmtId="4" fontId="217" fillId="62" borderId="58" xfId="0" applyNumberFormat="1" applyFont="1" applyFill="1" applyBorder="1" applyAlignment="1">
      <alignment horizontal="right" vertical="top" wrapText="1"/>
    </xf>
    <xf numFmtId="4" fontId="217" fillId="0" borderId="58" xfId="0" applyNumberFormat="1" applyFont="1" applyBorder="1" applyAlignment="1">
      <alignment horizontal="right" vertical="top" wrapText="1"/>
    </xf>
    <xf numFmtId="49" fontId="125" fillId="0" borderId="0" xfId="0" applyNumberFormat="1" applyFont="1" applyFill="1" applyBorder="1" applyAlignment="1">
      <alignment horizontal="left" vertical="top"/>
    </xf>
    <xf numFmtId="49" fontId="217" fillId="0" borderId="0" xfId="0" applyNumberFormat="1" applyFont="1" applyFill="1" applyBorder="1" applyAlignment="1">
      <alignment horizontal="left" vertical="center"/>
    </xf>
    <xf numFmtId="0" fontId="125" fillId="0" borderId="0" xfId="0" applyNumberFormat="1" applyFont="1" applyFill="1" applyBorder="1" applyAlignment="1">
      <alignment horizontal="left" vertical="top" wrapText="1"/>
    </xf>
    <xf numFmtId="0" fontId="125" fillId="0" borderId="0" xfId="0" applyNumberFormat="1" applyFont="1" applyFill="1" applyBorder="1" applyAlignment="1">
      <alignment horizontal="center" vertical="top" wrapText="1" readingOrder="1"/>
    </xf>
    <xf numFmtId="0" fontId="217" fillId="0" borderId="0" xfId="0" applyFont="1" applyFill="1" applyBorder="1" applyAlignment="1">
      <alignment horizontal="left" vertical="top" readingOrder="1"/>
    </xf>
    <xf numFmtId="49" fontId="225" fillId="0" borderId="0" xfId="0" applyNumberFormat="1" applyFont="1" applyFill="1" applyBorder="1" applyAlignment="1">
      <alignment horizontal="left" vertical="top"/>
    </xf>
    <xf numFmtId="0" fontId="225" fillId="0" borderId="0" xfId="0" applyFont="1" applyFill="1" applyBorder="1" applyAlignment="1">
      <alignment horizontal="justify" vertical="top" wrapText="1" readingOrder="1"/>
    </xf>
    <xf numFmtId="0" fontId="225" fillId="0" borderId="0" xfId="0" applyFont="1" applyFill="1" applyBorder="1" applyAlignment="1">
      <alignment horizontal="center" vertical="top" wrapText="1" readingOrder="1"/>
    </xf>
    <xf numFmtId="4" fontId="225" fillId="0" borderId="0" xfId="0" applyNumberFormat="1" applyFont="1" applyFill="1" applyBorder="1" applyAlignment="1">
      <alignment horizontal="right" vertical="top" wrapText="1"/>
    </xf>
    <xf numFmtId="4" fontId="225" fillId="0" borderId="0" xfId="0" applyNumberFormat="1" applyFont="1" applyBorder="1" applyAlignment="1">
      <alignment horizontal="right" vertical="top" wrapText="1"/>
    </xf>
    <xf numFmtId="49" fontId="217" fillId="0" borderId="58" xfId="0" applyNumberFormat="1" applyFont="1" applyBorder="1" applyAlignment="1">
      <alignment horizontal="left" vertical="top" wrapText="1"/>
    </xf>
    <xf numFmtId="0" fontId="217" fillId="0" borderId="58" xfId="0" applyFont="1" applyFill="1" applyBorder="1" applyAlignment="1">
      <alignment horizontal="justify" vertical="top" wrapText="1" readingOrder="1"/>
    </xf>
    <xf numFmtId="0" fontId="217" fillId="0" borderId="58" xfId="0" applyNumberFormat="1" applyFont="1" applyBorder="1" applyAlignment="1">
      <alignment horizontal="center" vertical="top" wrapText="1" readingOrder="1"/>
    </xf>
    <xf numFmtId="49" fontId="217" fillId="0" borderId="58" xfId="0" applyNumberFormat="1" applyFont="1" applyBorder="1" applyAlignment="1">
      <alignment horizontal="center" vertical="top" wrapText="1" readingOrder="1"/>
    </xf>
    <xf numFmtId="0" fontId="217" fillId="0" borderId="58" xfId="0" applyNumberFormat="1" applyFont="1" applyBorder="1" applyAlignment="1">
      <alignment horizontal="left" vertical="top" wrapText="1"/>
    </xf>
    <xf numFmtId="4" fontId="217" fillId="63" borderId="58" xfId="0" applyNumberFormat="1" applyFont="1" applyFill="1" applyBorder="1" applyAlignment="1">
      <alignment horizontal="right" vertical="top" wrapText="1"/>
    </xf>
    <xf numFmtId="49" fontId="223" fillId="0" borderId="0" xfId="0" applyNumberFormat="1" applyFont="1" applyFill="1" applyBorder="1" applyAlignment="1">
      <alignment horizontal="left" vertical="top"/>
    </xf>
    <xf numFmtId="0" fontId="217" fillId="0" borderId="0" xfId="0" applyNumberFormat="1" applyFont="1" applyAlignment="1">
      <alignment horizontal="left" vertical="top"/>
    </xf>
    <xf numFmtId="49" fontId="217" fillId="0" borderId="0" xfId="0" applyNumberFormat="1" applyFont="1" applyAlignment="1">
      <alignment vertical="top" wrapText="1"/>
    </xf>
    <xf numFmtId="49" fontId="217" fillId="0" borderId="0" xfId="0" applyNumberFormat="1" applyFont="1" applyAlignment="1">
      <alignment horizontal="center" vertical="top" wrapText="1" readingOrder="1"/>
    </xf>
    <xf numFmtId="0" fontId="125" fillId="0" borderId="0" xfId="0" applyFont="1" applyFill="1"/>
    <xf numFmtId="49" fontId="217" fillId="0" borderId="0" xfId="0" applyNumberFormat="1" applyFont="1" applyFill="1" applyBorder="1" applyAlignment="1">
      <alignment horizontal="left" vertical="top" wrapText="1"/>
    </xf>
    <xf numFmtId="0" fontId="217" fillId="0" borderId="0" xfId="0" applyNumberFormat="1" applyFont="1" applyFill="1" applyBorder="1" applyAlignment="1">
      <alignment horizontal="left" vertical="top" wrapText="1"/>
    </xf>
    <xf numFmtId="0" fontId="217" fillId="0" borderId="0" xfId="0" applyNumberFormat="1" applyFont="1" applyFill="1" applyBorder="1" applyAlignment="1">
      <alignment horizontal="center" vertical="top" wrapText="1" readingOrder="1"/>
    </xf>
    <xf numFmtId="49" fontId="217" fillId="0" borderId="0" xfId="0" applyNumberFormat="1" applyFont="1" applyFill="1" applyBorder="1" applyAlignment="1">
      <alignment horizontal="center" vertical="top" wrapText="1" readingOrder="1"/>
    </xf>
    <xf numFmtId="4" fontId="217" fillId="0" borderId="0" xfId="0" applyNumberFormat="1" applyFont="1" applyFill="1" applyBorder="1" applyAlignment="1">
      <alignment horizontal="right" vertical="top" wrapText="1"/>
    </xf>
    <xf numFmtId="0" fontId="124" fillId="0" borderId="0" xfId="0" applyFont="1" applyFill="1"/>
    <xf numFmtId="49" fontId="223" fillId="0" borderId="0" xfId="0" applyNumberFormat="1" applyFont="1" applyFill="1" applyBorder="1" applyAlignment="1">
      <alignment horizontal="left"/>
    </xf>
    <xf numFmtId="0" fontId="223" fillId="0" borderId="0" xfId="0" applyFont="1" applyFill="1" applyBorder="1" applyAlignment="1">
      <alignment horizontal="center" readingOrder="1"/>
    </xf>
    <xf numFmtId="0" fontId="223" fillId="0" borderId="0" xfId="0" applyFont="1" applyFill="1" applyBorder="1" applyAlignment="1">
      <alignment horizontal="justify" readingOrder="1"/>
    </xf>
    <xf numFmtId="0" fontId="125" fillId="0" borderId="0" xfId="0" applyFont="1" applyFill="1" applyAlignment="1"/>
    <xf numFmtId="0" fontId="223" fillId="0" borderId="0" xfId="0" applyFont="1" applyFill="1" applyBorder="1" applyAlignment="1">
      <alignment horizontal="justify" vertical="top" readingOrder="1"/>
    </xf>
    <xf numFmtId="0" fontId="223" fillId="0" borderId="0" xfId="0" applyFont="1" applyFill="1" applyBorder="1" applyAlignment="1">
      <alignment horizontal="center" vertical="top" readingOrder="1"/>
    </xf>
    <xf numFmtId="49" fontId="216" fillId="0" borderId="58" xfId="0" quotePrefix="1" applyNumberFormat="1" applyFont="1" applyFill="1" applyBorder="1" applyAlignment="1">
      <alignment horizontal="left" vertical="top" wrapText="1"/>
    </xf>
    <xf numFmtId="49" fontId="226" fillId="0" borderId="0" xfId="0" applyNumberFormat="1" applyFont="1" applyFill="1" applyBorder="1" applyAlignment="1">
      <alignment horizontal="left" vertical="top"/>
    </xf>
    <xf numFmtId="0" fontId="125" fillId="0" borderId="0" xfId="0" applyFont="1" applyFill="1" applyBorder="1" applyAlignment="1">
      <alignment horizontal="justify" vertical="top" wrapText="1" readingOrder="1"/>
    </xf>
    <xf numFmtId="0" fontId="125" fillId="0" borderId="0" xfId="0" applyFont="1" applyFill="1" applyBorder="1" applyAlignment="1">
      <alignment horizontal="center" vertical="top" wrapText="1" readingOrder="1"/>
    </xf>
    <xf numFmtId="0" fontId="217" fillId="0" borderId="58" xfId="0" applyFont="1" applyFill="1" applyBorder="1" applyAlignment="1">
      <alignment horizontal="justify" vertical="top" readingOrder="1"/>
    </xf>
    <xf numFmtId="0" fontId="217" fillId="0" borderId="0" xfId="0" applyFont="1" applyFill="1" applyBorder="1" applyAlignment="1">
      <alignment horizontal="justify" vertical="top" wrapText="1" readingOrder="1"/>
    </xf>
    <xf numFmtId="0" fontId="217" fillId="0" borderId="0" xfId="0" applyFont="1" applyFill="1" applyBorder="1" applyAlignment="1">
      <alignment horizontal="center" vertical="top" wrapText="1" readingOrder="1"/>
    </xf>
    <xf numFmtId="4" fontId="217" fillId="0" borderId="0" xfId="0" applyNumberFormat="1" applyFont="1" applyBorder="1" applyAlignment="1">
      <alignment horizontal="right" vertical="top" wrapText="1"/>
    </xf>
    <xf numFmtId="49" fontId="223" fillId="0" borderId="22" xfId="0" applyNumberFormat="1" applyFont="1" applyFill="1" applyBorder="1" applyAlignment="1">
      <alignment horizontal="left" vertical="top"/>
    </xf>
    <xf numFmtId="49" fontId="217" fillId="0" borderId="59" xfId="0" quotePrefix="1" applyNumberFormat="1" applyFont="1" applyBorder="1" applyAlignment="1">
      <alignment horizontal="left" vertical="top" wrapText="1"/>
    </xf>
    <xf numFmtId="49" fontId="216" fillId="0" borderId="59" xfId="0" applyNumberFormat="1" applyFont="1" applyBorder="1" applyAlignment="1">
      <alignment horizontal="left" vertical="top" wrapText="1"/>
    </xf>
    <xf numFmtId="0" fontId="217" fillId="0" borderId="59" xfId="0" applyNumberFormat="1" applyFont="1" applyBorder="1" applyAlignment="1">
      <alignment horizontal="left" vertical="top" wrapText="1"/>
    </xf>
    <xf numFmtId="0" fontId="217" fillId="0" borderId="59" xfId="0" applyNumberFormat="1" applyFont="1" applyBorder="1" applyAlignment="1">
      <alignment horizontal="center" vertical="top" wrapText="1" readingOrder="1"/>
    </xf>
    <xf numFmtId="49" fontId="217" fillId="0" borderId="59" xfId="0" applyNumberFormat="1" applyFont="1" applyBorder="1" applyAlignment="1">
      <alignment horizontal="center" vertical="top" wrapText="1" readingOrder="1"/>
    </xf>
    <xf numFmtId="4" fontId="217" fillId="62" borderId="59" xfId="0" applyNumberFormat="1" applyFont="1" applyFill="1" applyBorder="1" applyAlignment="1">
      <alignment horizontal="right" vertical="top" wrapText="1"/>
    </xf>
    <xf numFmtId="4" fontId="217" fillId="0" borderId="59" xfId="0" applyNumberFormat="1" applyFont="1" applyBorder="1" applyAlignment="1">
      <alignment horizontal="right" vertical="top" wrapText="1"/>
    </xf>
    <xf numFmtId="49" fontId="217" fillId="0" borderId="60" xfId="0" applyNumberFormat="1" applyFont="1" applyBorder="1" applyAlignment="1">
      <alignment horizontal="left" vertical="top" wrapText="1"/>
    </xf>
    <xf numFmtId="49" fontId="216" fillId="0" borderId="60" xfId="0" applyNumberFormat="1" applyFont="1" applyBorder="1" applyAlignment="1">
      <alignment horizontal="left" vertical="top" wrapText="1"/>
    </xf>
    <xf numFmtId="0" fontId="217" fillId="0" borderId="60" xfId="0" applyNumberFormat="1" applyFont="1" applyBorder="1" applyAlignment="1">
      <alignment horizontal="left" vertical="top"/>
    </xf>
    <xf numFmtId="0" fontId="217" fillId="0" borderId="60" xfId="0" applyNumberFormat="1" applyFont="1" applyBorder="1" applyAlignment="1">
      <alignment horizontal="center" vertical="top" wrapText="1" readingOrder="1"/>
    </xf>
    <xf numFmtId="49" fontId="217" fillId="0" borderId="60" xfId="0" applyNumberFormat="1" applyFont="1" applyBorder="1" applyAlignment="1">
      <alignment horizontal="center" vertical="top" wrapText="1" readingOrder="1"/>
    </xf>
    <xf numFmtId="4" fontId="217" fillId="0" borderId="60" xfId="0" applyNumberFormat="1" applyFont="1" applyFill="1" applyBorder="1" applyAlignment="1">
      <alignment horizontal="right" vertical="top" wrapText="1"/>
    </xf>
    <xf numFmtId="4" fontId="217" fillId="0" borderId="60" xfId="0" applyNumberFormat="1" applyFont="1" applyBorder="1" applyAlignment="1">
      <alignment horizontal="right" vertical="top" wrapText="1"/>
    </xf>
    <xf numFmtId="0" fontId="217" fillId="0" borderId="60" xfId="0" applyNumberFormat="1" applyFont="1" applyBorder="1" applyAlignment="1">
      <alignment horizontal="left" vertical="top" wrapText="1"/>
    </xf>
    <xf numFmtId="49" fontId="217" fillId="0" borderId="61" xfId="0" applyNumberFormat="1" applyFont="1" applyBorder="1" applyAlignment="1">
      <alignment horizontal="left" vertical="top" wrapText="1"/>
    </xf>
    <xf numFmtId="49" fontId="216" fillId="0" borderId="61" xfId="0" applyNumberFormat="1" applyFont="1" applyBorder="1" applyAlignment="1">
      <alignment horizontal="left" vertical="top" wrapText="1"/>
    </xf>
    <xf numFmtId="0" fontId="217" fillId="0" borderId="61" xfId="0" applyNumberFormat="1" applyFont="1" applyBorder="1" applyAlignment="1">
      <alignment horizontal="left" vertical="top" wrapText="1"/>
    </xf>
    <xf numFmtId="0" fontId="217" fillId="0" borderId="61" xfId="0" applyNumberFormat="1" applyFont="1" applyBorder="1" applyAlignment="1">
      <alignment horizontal="center" vertical="top" wrapText="1" readingOrder="1"/>
    </xf>
    <xf numFmtId="49" fontId="217" fillId="0" borderId="61" xfId="0" applyNumberFormat="1" applyFont="1" applyBorder="1" applyAlignment="1">
      <alignment horizontal="center" vertical="top" wrapText="1" readingOrder="1"/>
    </xf>
    <xf numFmtId="4" fontId="217" fillId="0" borderId="61" xfId="0" applyNumberFormat="1" applyFont="1" applyFill="1" applyBorder="1" applyAlignment="1">
      <alignment horizontal="right" vertical="top" wrapText="1"/>
    </xf>
    <xf numFmtId="4" fontId="217" fillId="0" borderId="61" xfId="0" applyNumberFormat="1" applyFont="1" applyBorder="1" applyAlignment="1">
      <alignment horizontal="right" vertical="top" wrapText="1"/>
    </xf>
    <xf numFmtId="49" fontId="216" fillId="0" borderId="0" xfId="0" applyNumberFormat="1" applyFont="1" applyFill="1" applyBorder="1" applyAlignment="1">
      <alignment horizontal="left" vertical="top" wrapText="1"/>
    </xf>
    <xf numFmtId="49" fontId="216" fillId="0" borderId="58" xfId="0" applyNumberFormat="1" applyFont="1" applyBorder="1" applyAlignment="1">
      <alignment horizontal="left" vertical="top" wrapText="1"/>
    </xf>
    <xf numFmtId="0" fontId="217" fillId="0" borderId="58" xfId="0" applyNumberFormat="1" applyFont="1" applyFill="1" applyBorder="1" applyAlignment="1">
      <alignment horizontal="left" vertical="top" wrapText="1"/>
    </xf>
    <xf numFmtId="14" fontId="217" fillId="0" borderId="0" xfId="0" quotePrefix="1" applyNumberFormat="1" applyFont="1" applyFill="1" applyBorder="1" applyAlignment="1">
      <alignment horizontal="justify" vertical="top" readingOrder="1"/>
    </xf>
    <xf numFmtId="14" fontId="217" fillId="0" borderId="0" xfId="0" quotePrefix="1" applyNumberFormat="1" applyFont="1" applyFill="1" applyBorder="1" applyAlignment="1">
      <alignment horizontal="left" vertical="top" readingOrder="1"/>
    </xf>
    <xf numFmtId="4" fontId="217" fillId="0" borderId="0" xfId="0" applyNumberFormat="1" applyFont="1" applyFill="1" applyBorder="1" applyAlignment="1">
      <alignment horizontal="right" vertical="top" readingOrder="1"/>
    </xf>
    <xf numFmtId="49" fontId="217" fillId="0" borderId="58" xfId="0" quotePrefix="1" applyNumberFormat="1" applyFont="1" applyBorder="1" applyAlignment="1">
      <alignment horizontal="left" vertical="top" wrapText="1"/>
    </xf>
    <xf numFmtId="0" fontId="224" fillId="0" borderId="7" xfId="0" quotePrefix="1" applyNumberFormat="1" applyFont="1" applyFill="1" applyBorder="1" applyAlignment="1">
      <alignment horizontal="left" vertical="top" readingOrder="1"/>
    </xf>
    <xf numFmtId="0" fontId="217" fillId="0" borderId="58" xfId="0" applyNumberFormat="1" applyFont="1" applyBorder="1" applyAlignment="1">
      <alignment horizontal="left" vertical="top"/>
    </xf>
    <xf numFmtId="49" fontId="222" fillId="29" borderId="54" xfId="0" quotePrefix="1" applyNumberFormat="1" applyFont="1" applyFill="1" applyBorder="1" applyAlignment="1">
      <alignment horizontal="left" vertical="top"/>
    </xf>
    <xf numFmtId="49" fontId="217" fillId="0" borderId="0" xfId="0" applyNumberFormat="1" applyFont="1" applyBorder="1" applyAlignment="1">
      <alignment horizontal="left" vertical="top" wrapText="1"/>
    </xf>
    <xf numFmtId="0" fontId="217" fillId="0" borderId="0" xfId="0" applyNumberFormat="1" applyFont="1" applyBorder="1" applyAlignment="1">
      <alignment horizontal="left" vertical="top" wrapText="1"/>
    </xf>
    <xf numFmtId="0" fontId="217" fillId="0" borderId="0" xfId="0" applyNumberFormat="1" applyFont="1" applyBorder="1" applyAlignment="1">
      <alignment horizontal="center" vertical="top" wrapText="1" readingOrder="1"/>
    </xf>
    <xf numFmtId="49" fontId="217" fillId="0" borderId="0" xfId="0" applyNumberFormat="1" applyFont="1" applyBorder="1" applyAlignment="1">
      <alignment horizontal="center" vertical="top" wrapText="1" readingOrder="1"/>
    </xf>
    <xf numFmtId="0" fontId="217" fillId="0" borderId="0" xfId="0" applyNumberFormat="1" applyFont="1" applyAlignment="1">
      <alignment horizontal="left" vertical="top" wrapText="1"/>
    </xf>
    <xf numFmtId="49" fontId="225" fillId="0" borderId="0" xfId="0" applyNumberFormat="1" applyFont="1" applyBorder="1" applyAlignment="1">
      <alignment horizontal="left" vertical="top" wrapText="1"/>
    </xf>
    <xf numFmtId="0" fontId="225" fillId="0" borderId="0" xfId="0" applyNumberFormat="1" applyFont="1" applyBorder="1" applyAlignment="1">
      <alignment horizontal="left" vertical="top" wrapText="1" readingOrder="1"/>
    </xf>
    <xf numFmtId="0" fontId="225" fillId="0" borderId="0" xfId="0" applyNumberFormat="1" applyFont="1" applyBorder="1" applyAlignment="1">
      <alignment horizontal="center" vertical="top" wrapText="1" readingOrder="1"/>
    </xf>
    <xf numFmtId="49" fontId="225" fillId="0" borderId="0" xfId="0" applyNumberFormat="1" applyFont="1" applyBorder="1" applyAlignment="1">
      <alignment horizontal="center" vertical="top" wrapText="1" readingOrder="1"/>
    </xf>
    <xf numFmtId="0" fontId="225" fillId="0" borderId="0" xfId="0" applyNumberFormat="1" applyFont="1" applyBorder="1" applyAlignment="1">
      <alignment horizontal="left" vertical="top" wrapText="1"/>
    </xf>
    <xf numFmtId="0" fontId="225" fillId="0" borderId="0" xfId="0" applyNumberFormat="1" applyFont="1" applyBorder="1" applyAlignment="1">
      <alignment horizontal="center" vertical="top" wrapText="1"/>
    </xf>
    <xf numFmtId="49" fontId="225" fillId="0" borderId="0" xfId="0" applyNumberFormat="1" applyFont="1" applyBorder="1" applyAlignment="1">
      <alignment horizontal="center" vertical="top" wrapText="1"/>
    </xf>
    <xf numFmtId="0" fontId="217" fillId="0" borderId="0" xfId="0" applyNumberFormat="1" applyFont="1" applyBorder="1" applyAlignment="1">
      <alignment horizontal="center" vertical="top" wrapText="1"/>
    </xf>
    <xf numFmtId="49" fontId="217" fillId="0" borderId="0" xfId="0" applyNumberFormat="1" applyFont="1" applyBorder="1" applyAlignment="1">
      <alignment horizontal="center" vertical="top" wrapText="1"/>
    </xf>
    <xf numFmtId="0" fontId="217" fillId="0" borderId="0" xfId="0" applyNumberFormat="1" applyFont="1" applyFill="1" applyBorder="1" applyAlignment="1">
      <alignment horizontal="center" vertical="top" wrapText="1"/>
    </xf>
    <xf numFmtId="49" fontId="217" fillId="0" borderId="0" xfId="0" applyNumberFormat="1" applyFont="1" applyFill="1" applyBorder="1" applyAlignment="1">
      <alignment horizontal="center" vertical="top" wrapText="1"/>
    </xf>
    <xf numFmtId="49" fontId="225" fillId="0" borderId="0" xfId="0" applyNumberFormat="1" applyFont="1" applyFill="1" applyBorder="1" applyAlignment="1">
      <alignment horizontal="left" vertical="top" wrapText="1"/>
    </xf>
    <xf numFmtId="0" fontId="225" fillId="0" borderId="0" xfId="0" applyNumberFormat="1" applyFont="1" applyFill="1" applyBorder="1" applyAlignment="1">
      <alignment horizontal="left" vertical="top" wrapText="1"/>
    </xf>
    <xf numFmtId="0" fontId="225" fillId="0" borderId="0" xfId="0" applyNumberFormat="1" applyFont="1" applyFill="1" applyBorder="1" applyAlignment="1">
      <alignment horizontal="center" vertical="top" wrapText="1"/>
    </xf>
    <xf numFmtId="49" fontId="225" fillId="0" borderId="0" xfId="0" applyNumberFormat="1" applyFont="1" applyFill="1" applyBorder="1" applyAlignment="1">
      <alignment horizontal="center" vertical="top" wrapText="1"/>
    </xf>
    <xf numFmtId="0" fontId="217" fillId="0" borderId="58" xfId="0" applyNumberFormat="1" applyFont="1" applyBorder="1" applyAlignment="1">
      <alignment horizontal="center" vertical="top" wrapText="1"/>
    </xf>
    <xf numFmtId="49" fontId="217" fillId="0" borderId="58" xfId="0" applyNumberFormat="1" applyFont="1" applyBorder="1" applyAlignment="1">
      <alignment horizontal="center" vertical="top" wrapText="1"/>
    </xf>
    <xf numFmtId="0" fontId="217" fillId="0" borderId="0" xfId="0" applyNumberFormat="1" applyFont="1" applyAlignment="1">
      <alignment horizontal="right" vertical="top" wrapText="1"/>
    </xf>
    <xf numFmtId="49" fontId="217" fillId="0" borderId="0" xfId="0" applyNumberFormat="1" applyFont="1" applyAlignment="1">
      <alignment horizontal="left" vertical="top" wrapText="1"/>
    </xf>
    <xf numFmtId="4" fontId="217" fillId="0" borderId="0" xfId="0" applyNumberFormat="1" applyFont="1" applyAlignment="1">
      <alignment horizontal="right" vertical="top" wrapText="1"/>
    </xf>
    <xf numFmtId="0" fontId="217" fillId="0" borderId="0" xfId="0" applyNumberFormat="1" applyFont="1" applyAlignment="1">
      <alignment horizontal="center" vertical="top" wrapText="1"/>
    </xf>
    <xf numFmtId="49" fontId="217" fillId="0" borderId="0" xfId="0" applyNumberFormat="1" applyFont="1" applyAlignment="1">
      <alignment horizontal="center" vertical="top" wrapText="1"/>
    </xf>
    <xf numFmtId="14" fontId="224" fillId="0" borderId="0" xfId="0" quotePrefix="1" applyNumberFormat="1" applyFont="1" applyFill="1" applyBorder="1" applyAlignment="1">
      <alignment horizontal="left" vertical="top" readingOrder="1"/>
    </xf>
    <xf numFmtId="49" fontId="217" fillId="0" borderId="0" xfId="0" applyNumberFormat="1" applyFont="1" applyFill="1" applyBorder="1" applyAlignment="1">
      <alignment horizontal="left" wrapText="1"/>
    </xf>
    <xf numFmtId="49" fontId="217" fillId="0" borderId="0" xfId="0" applyNumberFormat="1" applyFont="1" applyFill="1" applyBorder="1" applyAlignment="1">
      <alignment horizontal="left"/>
    </xf>
    <xf numFmtId="0" fontId="217" fillId="0" borderId="58" xfId="0" applyFont="1" applyFill="1" applyBorder="1" applyAlignment="1">
      <alignment horizontal="left" vertical="top" wrapText="1"/>
    </xf>
    <xf numFmtId="49" fontId="125" fillId="0" borderId="0" xfId="0" quotePrefix="1" applyNumberFormat="1" applyFont="1" applyFill="1" applyBorder="1" applyAlignment="1" applyProtection="1">
      <alignment vertical="top" wrapText="1"/>
    </xf>
    <xf numFmtId="0" fontId="217" fillId="0" borderId="58" xfId="0" quotePrefix="1" applyFont="1" applyFill="1" applyBorder="1" applyAlignment="1">
      <alignment horizontal="left" vertical="top" wrapText="1"/>
    </xf>
    <xf numFmtId="0" fontId="217" fillId="0" borderId="58" xfId="0" quotePrefix="1" applyFont="1" applyFill="1" applyBorder="1" applyAlignment="1">
      <alignment horizontal="justify" vertical="top" wrapText="1" readingOrder="1"/>
    </xf>
    <xf numFmtId="49" fontId="217" fillId="0" borderId="59" xfId="0" applyNumberFormat="1" applyFont="1" applyBorder="1" applyAlignment="1">
      <alignment horizontal="left" vertical="top" wrapText="1"/>
    </xf>
    <xf numFmtId="0" fontId="217" fillId="0" borderId="58" xfId="0" quotePrefix="1" applyNumberFormat="1" applyFont="1" applyBorder="1" applyAlignment="1">
      <alignment horizontal="left" vertical="top" wrapText="1"/>
    </xf>
    <xf numFmtId="0" fontId="217" fillId="0" borderId="0" xfId="0" applyNumberFormat="1" applyFont="1" applyAlignment="1">
      <alignment horizontal="center" vertical="top" wrapText="1" readingOrder="1"/>
    </xf>
    <xf numFmtId="0" fontId="125" fillId="0" borderId="0" xfId="0" applyFont="1" applyFill="1" applyBorder="1" applyAlignment="1">
      <alignment horizontal="left" vertical="top" wrapText="1" readingOrder="1"/>
    </xf>
    <xf numFmtId="0" fontId="125" fillId="0" borderId="0" xfId="0" applyFont="1" applyFill="1" applyBorder="1" applyAlignment="1">
      <alignment horizontal="justify" vertical="top" readingOrder="1"/>
    </xf>
    <xf numFmtId="0" fontId="125" fillId="0" borderId="0" xfId="0" applyFont="1" applyFill="1" applyBorder="1" applyAlignment="1">
      <alignment horizontal="center" vertical="top" readingOrder="1"/>
    </xf>
    <xf numFmtId="0" fontId="222" fillId="0" borderId="0" xfId="0" applyFont="1" applyFill="1" applyBorder="1" applyAlignment="1">
      <alignment horizontal="justify" vertical="center" readingOrder="1"/>
    </xf>
    <xf numFmtId="0" fontId="222" fillId="0" borderId="0" xfId="0" applyFont="1" applyFill="1" applyBorder="1" applyAlignment="1">
      <alignment horizontal="center" vertical="center" readingOrder="1"/>
    </xf>
    <xf numFmtId="0" fontId="218" fillId="0" borderId="0" xfId="0" applyFont="1" applyFill="1" applyBorder="1" applyAlignment="1">
      <alignment horizontal="justify" vertical="center" readingOrder="1"/>
    </xf>
    <xf numFmtId="0" fontId="218" fillId="0" borderId="0" xfId="0" applyFont="1" applyFill="1" applyBorder="1" applyAlignment="1">
      <alignment horizontal="center" vertical="center" readingOrder="1"/>
    </xf>
    <xf numFmtId="0" fontId="140" fillId="0" borderId="0" xfId="0" applyFont="1" applyFill="1" applyBorder="1" applyAlignment="1">
      <alignment horizontal="left"/>
    </xf>
    <xf numFmtId="0" fontId="140" fillId="0" borderId="0" xfId="0" applyFont="1" applyFill="1" applyBorder="1"/>
    <xf numFmtId="0" fontId="125" fillId="0" borderId="0" xfId="0" quotePrefix="1" applyFont="1" applyFill="1" applyBorder="1" applyAlignment="1">
      <alignment horizontal="justify" vertical="top" readingOrder="1"/>
    </xf>
    <xf numFmtId="0" fontId="125" fillId="0" borderId="0" xfId="0" quotePrefix="1" applyFont="1" applyFill="1" applyBorder="1" applyAlignment="1">
      <alignment horizontal="center" vertical="top" readingOrder="1"/>
    </xf>
    <xf numFmtId="49" fontId="140" fillId="0" borderId="0" xfId="0" applyNumberFormat="1" applyFont="1" applyFill="1" applyAlignment="1">
      <alignment horizontal="left" vertical="top"/>
    </xf>
    <xf numFmtId="0" fontId="140" fillId="0" borderId="0" xfId="0" applyFont="1" applyFill="1" applyAlignment="1">
      <alignment horizontal="justify" vertical="top" readingOrder="1"/>
    </xf>
    <xf numFmtId="0" fontId="140" fillId="0" borderId="0" xfId="0" applyFont="1" applyFill="1" applyAlignment="1">
      <alignment horizontal="center" vertical="top" readingOrder="1"/>
    </xf>
    <xf numFmtId="0" fontId="218" fillId="0" borderId="0" xfId="0" applyFont="1" applyFill="1" applyBorder="1"/>
    <xf numFmtId="0" fontId="140" fillId="0" borderId="0" xfId="0" applyFont="1" applyFill="1" applyBorder="1" applyAlignment="1">
      <alignment vertical="center"/>
    </xf>
    <xf numFmtId="49" fontId="214" fillId="64" borderId="0" xfId="1442" applyNumberFormat="1" applyFont="1" applyFill="1" applyAlignment="1">
      <alignment horizontal="center" wrapText="1"/>
    </xf>
    <xf numFmtId="0" fontId="29" fillId="64" borderId="0" xfId="1442" applyFont="1" applyFill="1" applyAlignment="1">
      <alignment horizontal="center" wrapText="1"/>
    </xf>
    <xf numFmtId="4" fontId="214" fillId="64" borderId="0" xfId="1442" applyNumberFormat="1" applyFont="1" applyFill="1" applyAlignment="1">
      <alignment wrapText="1"/>
    </xf>
    <xf numFmtId="0" fontId="214" fillId="0" borderId="0" xfId="1442" applyFont="1" applyAlignment="1">
      <alignment wrapText="1"/>
    </xf>
    <xf numFmtId="0" fontId="17" fillId="64" borderId="0" xfId="1442" applyFont="1" applyFill="1" applyAlignment="1">
      <alignment vertical="top" wrapText="1"/>
    </xf>
    <xf numFmtId="0" fontId="13" fillId="0" borderId="0" xfId="1442" applyFont="1" applyAlignment="1">
      <alignment horizontal="center" vertical="top" wrapText="1"/>
    </xf>
    <xf numFmtId="0" fontId="214" fillId="0" borderId="0" xfId="1442" applyFont="1" applyAlignment="1">
      <alignment vertical="top" wrapText="1"/>
    </xf>
    <xf numFmtId="0" fontId="29" fillId="0" borderId="0" xfId="1442" applyFont="1" applyAlignment="1">
      <alignment horizontal="center" vertical="top" wrapText="1"/>
    </xf>
    <xf numFmtId="4" fontId="214" fillId="0" borderId="0" xfId="1442" applyNumberFormat="1" applyFont="1" applyAlignment="1">
      <alignment wrapText="1"/>
    </xf>
    <xf numFmtId="49" fontId="227" fillId="0" borderId="0" xfId="1442" applyNumberFormat="1" applyFont="1" applyAlignment="1">
      <alignment horizontal="right" wrapText="1"/>
    </xf>
    <xf numFmtId="49" fontId="92" fillId="0" borderId="0" xfId="1442" applyNumberFormat="1" applyFont="1" applyAlignment="1">
      <alignment horizontal="center" vertical="top" wrapText="1"/>
    </xf>
    <xf numFmtId="0" fontId="92" fillId="0" borderId="0" xfId="1442" applyFont="1" applyAlignment="1">
      <alignment horizontal="justify" vertical="top" wrapText="1"/>
    </xf>
    <xf numFmtId="0" fontId="16" fillId="0" borderId="0" xfId="1442" applyFont="1" applyAlignment="1">
      <alignment vertical="top" wrapText="1"/>
    </xf>
    <xf numFmtId="0" fontId="29" fillId="0" borderId="0" xfId="2146" applyFont="1" applyFill="1" applyBorder="1" applyAlignment="1">
      <alignment horizontal="center" vertical="top" wrapText="1"/>
    </xf>
    <xf numFmtId="0" fontId="29" fillId="0" borderId="0" xfId="2146" applyNumberFormat="1" applyFont="1" applyFill="1" applyBorder="1" applyAlignment="1">
      <alignment horizontal="justify" vertical="top" wrapText="1"/>
    </xf>
    <xf numFmtId="0" fontId="29" fillId="0" borderId="0" xfId="2146" applyFont="1" applyFill="1" applyAlignment="1">
      <alignment horizontal="center"/>
    </xf>
    <xf numFmtId="4" fontId="29" fillId="0" borderId="0" xfId="2146" applyNumberFormat="1" applyFont="1" applyFill="1" applyBorder="1" applyAlignment="1">
      <alignment horizontal="center"/>
    </xf>
    <xf numFmtId="0" fontId="40" fillId="0" borderId="0" xfId="1442"/>
    <xf numFmtId="3" fontId="29" fillId="0" borderId="0" xfId="2146" applyNumberFormat="1" applyFont="1" applyFill="1" applyAlignment="1">
      <alignment horizontal="center"/>
    </xf>
    <xf numFmtId="166" fontId="40" fillId="0" borderId="0" xfId="1442" applyNumberFormat="1" applyAlignment="1"/>
    <xf numFmtId="168" fontId="40" fillId="0" borderId="0" xfId="1442" applyNumberFormat="1" applyAlignment="1">
      <alignment horizontal="center"/>
    </xf>
    <xf numFmtId="0" fontId="13" fillId="0" borderId="1" xfId="1442" applyFont="1" applyBorder="1" applyAlignment="1">
      <alignment horizontal="center" vertical="top" wrapText="1"/>
    </xf>
    <xf numFmtId="0" fontId="16" fillId="0" borderId="1" xfId="1442" applyFont="1" applyBorder="1" applyAlignment="1">
      <alignment vertical="top" wrapText="1"/>
    </xf>
    <xf numFmtId="0" fontId="29" fillId="0" borderId="1" xfId="1442" applyFont="1" applyBorder="1" applyAlignment="1">
      <alignment horizontal="center" vertical="top" wrapText="1"/>
    </xf>
    <xf numFmtId="4" fontId="214" fillId="0" borderId="1" xfId="1442" applyNumberFormat="1" applyFont="1" applyBorder="1" applyAlignment="1">
      <alignment wrapText="1"/>
    </xf>
    <xf numFmtId="168" fontId="88" fillId="0" borderId="1" xfId="1442" applyNumberFormat="1" applyFont="1" applyBorder="1" applyAlignment="1">
      <alignment horizontal="center"/>
    </xf>
    <xf numFmtId="0" fontId="227" fillId="0" borderId="0" xfId="1442" applyFont="1" applyAlignment="1">
      <alignment vertical="top" wrapText="1"/>
    </xf>
    <xf numFmtId="49" fontId="214" fillId="0" borderId="0" xfId="1442" applyNumberFormat="1" applyFont="1" applyAlignment="1">
      <alignment horizontal="center" vertical="top" wrapText="1"/>
    </xf>
    <xf numFmtId="0" fontId="214" fillId="0" borderId="0" xfId="1442" applyFont="1" applyAlignment="1">
      <alignment horizontal="justify" vertical="top" wrapText="1"/>
    </xf>
    <xf numFmtId="0" fontId="29" fillId="0" borderId="0" xfId="1442" applyFont="1" applyAlignment="1">
      <alignment horizontal="center" wrapText="1"/>
    </xf>
    <xf numFmtId="0" fontId="214" fillId="0" borderId="0" xfId="1442" applyFont="1" applyAlignment="1">
      <alignment horizontal="left" vertical="top" wrapText="1"/>
    </xf>
    <xf numFmtId="0" fontId="13" fillId="0" borderId="0" xfId="1442" applyFont="1" applyAlignment="1">
      <alignment horizontal="left" vertical="top" wrapText="1"/>
    </xf>
    <xf numFmtId="0" fontId="13" fillId="0" borderId="0" xfId="1442" applyFont="1" applyAlignment="1">
      <alignment vertical="top" wrapText="1"/>
    </xf>
    <xf numFmtId="0" fontId="214" fillId="0" borderId="0" xfId="1442" applyFont="1" applyAlignment="1">
      <alignment horizontal="center" vertical="top" wrapText="1"/>
    </xf>
    <xf numFmtId="0" fontId="29" fillId="0" borderId="0" xfId="1442" applyFont="1" applyFill="1" applyAlignment="1">
      <alignment horizontal="center" wrapText="1"/>
    </xf>
    <xf numFmtId="0" fontId="13" fillId="0" borderId="0" xfId="1442" applyFont="1" applyAlignment="1">
      <alignment horizontal="justify" vertical="top" wrapText="1"/>
    </xf>
    <xf numFmtId="166" fontId="214" fillId="0" borderId="0" xfId="1442" applyNumberFormat="1" applyFont="1" applyAlignment="1">
      <alignment wrapText="1"/>
    </xf>
    <xf numFmtId="49" fontId="29" fillId="0" borderId="0" xfId="1442" applyNumberFormat="1" applyFont="1" applyAlignment="1">
      <alignment horizontal="center" vertical="top"/>
    </xf>
    <xf numFmtId="0" fontId="29" fillId="0" borderId="0" xfId="1442" applyFont="1" applyAlignment="1">
      <alignment horizontal="justify" vertical="top" wrapText="1"/>
    </xf>
    <xf numFmtId="0" fontId="29" fillId="0" borderId="0" xfId="1442" applyFont="1" applyAlignment="1">
      <alignment horizontal="center"/>
    </xf>
    <xf numFmtId="0" fontId="13" fillId="0" borderId="0" xfId="1442" applyFont="1" applyAlignment="1">
      <alignment wrapText="1"/>
    </xf>
    <xf numFmtId="166" fontId="13" fillId="0" borderId="0" xfId="1442" applyNumberFormat="1" applyFont="1" applyAlignment="1">
      <alignment wrapText="1"/>
    </xf>
    <xf numFmtId="49" fontId="29" fillId="0" borderId="0" xfId="1442" applyNumberFormat="1" applyFont="1" applyAlignment="1">
      <alignment horizontal="center" vertical="top" wrapText="1"/>
    </xf>
    <xf numFmtId="0" fontId="214" fillId="0" borderId="0" xfId="1442" applyFont="1" applyAlignment="1">
      <alignment horizontal="center" vertical="top"/>
    </xf>
    <xf numFmtId="0" fontId="229" fillId="0" borderId="0" xfId="1442" applyFont="1" applyFill="1" applyAlignment="1">
      <alignment horizontal="justify" vertical="top" wrapText="1"/>
    </xf>
    <xf numFmtId="0" fontId="29" fillId="0" borderId="0" xfId="1442" applyFont="1" applyFill="1" applyAlignment="1">
      <alignment horizontal="justify" vertical="top" wrapText="1"/>
    </xf>
    <xf numFmtId="0" fontId="230" fillId="0" borderId="0" xfId="1442" applyFont="1" applyAlignment="1">
      <alignment horizontal="justify" vertical="top" wrapText="1"/>
    </xf>
    <xf numFmtId="0" fontId="29" fillId="0" borderId="0" xfId="1442" applyFont="1" applyAlignment="1">
      <alignment vertical="top" wrapText="1"/>
    </xf>
    <xf numFmtId="0" fontId="214" fillId="0" borderId="0" xfId="1442" applyFont="1" applyAlignment="1">
      <alignment horizontal="center" wrapText="1"/>
    </xf>
    <xf numFmtId="0" fontId="214" fillId="0" borderId="0" xfId="1442" applyFont="1" applyAlignment="1">
      <alignment horizontal="center"/>
    </xf>
    <xf numFmtId="49" fontId="29" fillId="0" borderId="1" xfId="1442" applyNumberFormat="1" applyFont="1" applyBorder="1" applyAlignment="1">
      <alignment horizontal="center" vertical="top"/>
    </xf>
    <xf numFmtId="0" fontId="230" fillId="0" borderId="1" xfId="1442" applyFont="1" applyBorder="1" applyAlignment="1">
      <alignment horizontal="justify" vertical="top" wrapText="1"/>
    </xf>
    <xf numFmtId="0" fontId="29" fillId="0" borderId="1" xfId="1442" applyFont="1" applyBorder="1" applyAlignment="1">
      <alignment horizontal="center"/>
    </xf>
    <xf numFmtId="0" fontId="29" fillId="0" borderId="1" xfId="1442" applyFont="1" applyBorder="1" applyAlignment="1">
      <alignment horizontal="center" wrapText="1"/>
    </xf>
    <xf numFmtId="166" fontId="40" fillId="0" borderId="1" xfId="1442" applyNumberFormat="1" applyBorder="1" applyAlignment="1"/>
    <xf numFmtId="168" fontId="40" fillId="0" borderId="1" xfId="1442" applyNumberFormat="1" applyBorder="1" applyAlignment="1">
      <alignment horizontal="center"/>
    </xf>
    <xf numFmtId="0" fontId="13" fillId="0" borderId="62" xfId="1442" applyFont="1" applyBorder="1" applyAlignment="1">
      <alignment horizontal="center" wrapText="1"/>
    </xf>
    <xf numFmtId="0" fontId="16" fillId="0" borderId="62" xfId="1442" applyFont="1" applyBorder="1" applyAlignment="1">
      <alignment vertical="top" wrapText="1"/>
    </xf>
    <xf numFmtId="0" fontId="29" fillId="0" borderId="62" xfId="1442" applyFont="1" applyBorder="1" applyAlignment="1">
      <alignment horizontal="center" wrapText="1"/>
    </xf>
    <xf numFmtId="4" fontId="13" fillId="0" borderId="62" xfId="1442" applyNumberFormat="1" applyFont="1" applyBorder="1" applyAlignment="1">
      <alignment wrapText="1"/>
    </xf>
    <xf numFmtId="168" fontId="88" fillId="0" borderId="62" xfId="1442" applyNumberFormat="1" applyFont="1" applyBorder="1" applyAlignment="1">
      <alignment horizontal="center"/>
    </xf>
    <xf numFmtId="0" fontId="13" fillId="0" borderId="0" xfId="1442" applyFont="1" applyAlignment="1">
      <alignment horizontal="center" wrapText="1"/>
    </xf>
    <xf numFmtId="4" fontId="13" fillId="0" borderId="0" xfId="1442" applyNumberFormat="1" applyFont="1" applyAlignment="1">
      <alignment wrapText="1"/>
    </xf>
    <xf numFmtId="0" fontId="92" fillId="0" borderId="0" xfId="1442" applyNumberFormat="1" applyFont="1" applyAlignment="1">
      <alignment horizontal="center" vertical="top" wrapText="1"/>
    </xf>
    <xf numFmtId="0" fontId="16" fillId="0" borderId="0" xfId="1442" applyFont="1" applyFill="1" applyAlignment="1">
      <alignment horizontal="left" vertical="top" wrapText="1"/>
    </xf>
    <xf numFmtId="4" fontId="29" fillId="0" borderId="0" xfId="1442" applyNumberFormat="1" applyFont="1" applyAlignment="1">
      <alignment horizontal="center" wrapText="1"/>
    </xf>
    <xf numFmtId="4" fontId="214" fillId="0" borderId="0" xfId="1442" applyNumberFormat="1" applyFont="1" applyAlignment="1">
      <alignment horizontal="right" wrapText="1"/>
    </xf>
    <xf numFmtId="0" fontId="214" fillId="0" borderId="0" xfId="1442" applyNumberFormat="1" applyFont="1" applyAlignment="1">
      <alignment horizontal="center" vertical="top" wrapText="1"/>
    </xf>
    <xf numFmtId="0" fontId="16" fillId="0" borderId="0" xfId="1442" applyFont="1" applyAlignment="1">
      <alignment horizontal="center" vertical="top" wrapText="1"/>
    </xf>
    <xf numFmtId="0" fontId="214" fillId="0" borderId="0" xfId="1442" applyNumberFormat="1" applyFont="1" applyAlignment="1">
      <alignment horizontal="justify" vertical="top" wrapText="1"/>
    </xf>
    <xf numFmtId="0" fontId="29" fillId="0" borderId="0" xfId="1442" applyFont="1" applyAlignment="1">
      <alignment wrapText="1"/>
    </xf>
    <xf numFmtId="0" fontId="29" fillId="0" borderId="0" xfId="1442" applyNumberFormat="1" applyFont="1" applyAlignment="1">
      <alignment horizontal="center" vertical="top"/>
    </xf>
    <xf numFmtId="168" fontId="214" fillId="0" borderId="0" xfId="1442" applyNumberFormat="1" applyFont="1" applyAlignment="1">
      <alignment horizontal="right" wrapText="1"/>
    </xf>
    <xf numFmtId="0" fontId="29" fillId="0" borderId="0" xfId="1442" applyFont="1" applyFill="1" applyAlignment="1">
      <alignment horizontal="center"/>
    </xf>
    <xf numFmtId="2" fontId="231" fillId="0" borderId="0" xfId="371" applyNumberFormat="1" applyFont="1" applyFill="1" applyAlignment="1">
      <alignment horizontal="justify" vertical="top" wrapText="1"/>
    </xf>
    <xf numFmtId="0" fontId="231" fillId="0" borderId="0" xfId="371" applyFont="1" applyAlignment="1">
      <alignment horizontal="center" wrapText="1"/>
    </xf>
    <xf numFmtId="0" fontId="29" fillId="0" borderId="0" xfId="1442" applyNumberFormat="1" applyFont="1" applyAlignment="1">
      <alignment horizontal="center" vertical="top" wrapText="1"/>
    </xf>
    <xf numFmtId="0" fontId="31" fillId="0" borderId="0" xfId="1442" applyFont="1" applyAlignment="1">
      <alignment horizontal="center" wrapText="1"/>
    </xf>
    <xf numFmtId="0" fontId="214" fillId="0" borderId="0" xfId="1442" applyNumberFormat="1" applyFont="1" applyBorder="1" applyAlignment="1">
      <alignment horizontal="justify" vertical="top" wrapText="1"/>
    </xf>
    <xf numFmtId="0" fontId="214" fillId="0" borderId="0" xfId="1442" applyNumberFormat="1" applyFont="1" applyBorder="1" applyAlignment="1">
      <alignment horizontal="center" vertical="top" wrapText="1"/>
    </xf>
    <xf numFmtId="0" fontId="29" fillId="0" borderId="0" xfId="1442" applyFont="1" applyBorder="1" applyAlignment="1">
      <alignment horizontal="center" wrapText="1"/>
    </xf>
    <xf numFmtId="0" fontId="214" fillId="0" borderId="0" xfId="1442" applyFont="1" applyBorder="1" applyAlignment="1">
      <alignment wrapText="1"/>
    </xf>
    <xf numFmtId="166" fontId="214" fillId="0" borderId="0" xfId="1442" applyNumberFormat="1" applyFont="1" applyBorder="1" applyAlignment="1">
      <alignment wrapText="1"/>
    </xf>
    <xf numFmtId="0" fontId="214" fillId="0" borderId="1" xfId="1442" applyNumberFormat="1" applyFont="1" applyBorder="1" applyAlignment="1">
      <alignment horizontal="center" vertical="top" wrapText="1"/>
    </xf>
    <xf numFmtId="0" fontId="214" fillId="0" borderId="1" xfId="1442" applyNumberFormat="1" applyFont="1" applyBorder="1" applyAlignment="1">
      <alignment vertical="top" wrapText="1"/>
    </xf>
    <xf numFmtId="4" fontId="214" fillId="0" borderId="1" xfId="1442" applyNumberFormat="1" applyFont="1" applyBorder="1" applyAlignment="1">
      <alignment horizontal="right" wrapText="1"/>
    </xf>
    <xf numFmtId="0" fontId="13" fillId="0" borderId="63" xfId="1442" applyFont="1" applyBorder="1" applyAlignment="1">
      <alignment horizontal="center" wrapText="1"/>
    </xf>
    <xf numFmtId="0" fontId="16" fillId="0" borderId="63" xfId="1442" applyFont="1" applyBorder="1" applyAlignment="1">
      <alignment vertical="top" wrapText="1"/>
    </xf>
    <xf numFmtId="0" fontId="29" fillId="0" borderId="63" xfId="1442" applyFont="1" applyBorder="1" applyAlignment="1">
      <alignment horizontal="center" wrapText="1"/>
    </xf>
    <xf numFmtId="4" fontId="13" fillId="0" borderId="63" xfId="1442" applyNumberFormat="1" applyFont="1" applyBorder="1" applyAlignment="1">
      <alignment wrapText="1"/>
    </xf>
    <xf numFmtId="168" fontId="88" fillId="0" borderId="63" xfId="1442" applyNumberFormat="1" applyFont="1" applyBorder="1" applyAlignment="1">
      <alignment horizontal="center"/>
    </xf>
    <xf numFmtId="0" fontId="214" fillId="0" borderId="0" xfId="1442" applyNumberFormat="1" applyFont="1" applyBorder="1" applyAlignment="1">
      <alignment vertical="top" wrapText="1"/>
    </xf>
    <xf numFmtId="4" fontId="214" fillId="0" borderId="0" xfId="1442" applyNumberFormat="1" applyFont="1" applyBorder="1" applyAlignment="1">
      <alignment horizontal="right" wrapText="1"/>
    </xf>
    <xf numFmtId="0" fontId="13" fillId="0" borderId="0" xfId="1442" applyFont="1" applyBorder="1" applyAlignment="1">
      <alignment horizontal="center" wrapText="1"/>
    </xf>
    <xf numFmtId="0" fontId="16" fillId="0" borderId="0" xfId="1442" applyFont="1" applyBorder="1" applyAlignment="1">
      <alignment vertical="top" wrapText="1"/>
    </xf>
    <xf numFmtId="4" fontId="13" fillId="0" borderId="0" xfId="1442" applyNumberFormat="1" applyFont="1" applyBorder="1" applyAlignment="1">
      <alignment wrapText="1"/>
    </xf>
    <xf numFmtId="0" fontId="16" fillId="0" borderId="0" xfId="1442" applyFont="1" applyAlignment="1">
      <alignment horizontal="left" vertical="top" wrapText="1"/>
    </xf>
    <xf numFmtId="0" fontId="29" fillId="0" borderId="0" xfId="1442" applyFont="1" applyAlignment="1">
      <alignment horizontal="center" vertical="top"/>
    </xf>
    <xf numFmtId="0" fontId="40" fillId="0" borderId="0" xfId="1442" applyAlignment="1">
      <alignment vertical="top" wrapText="1"/>
    </xf>
    <xf numFmtId="0" fontId="13" fillId="0" borderId="0" xfId="1442" applyFont="1" applyFill="1" applyAlignment="1">
      <alignment horizontal="justify" vertical="top" wrapText="1"/>
    </xf>
    <xf numFmtId="0" fontId="29" fillId="0" borderId="0" xfId="1442" applyFont="1"/>
    <xf numFmtId="0" fontId="13" fillId="0" borderId="0" xfId="1442" applyFont="1" applyBorder="1" applyAlignment="1">
      <alignment horizontal="justify" vertical="top" wrapText="1"/>
    </xf>
    <xf numFmtId="0" fontId="232" fillId="0" borderId="0" xfId="1442" applyFont="1" applyBorder="1" applyAlignment="1">
      <alignment horizontal="justify" vertical="top" wrapText="1"/>
    </xf>
    <xf numFmtId="0" fontId="13" fillId="0" borderId="1" xfId="1442" applyFont="1" applyBorder="1" applyAlignment="1">
      <alignment horizontal="center" wrapText="1"/>
    </xf>
    <xf numFmtId="0" fontId="214" fillId="0" borderId="1" xfId="1442" applyFont="1" applyBorder="1" applyAlignment="1">
      <alignment horizontal="justify" vertical="top" wrapText="1"/>
    </xf>
    <xf numFmtId="4" fontId="13" fillId="0" borderId="1" xfId="1442" applyNumberFormat="1" applyFont="1" applyBorder="1" applyAlignment="1">
      <alignment wrapText="1"/>
    </xf>
    <xf numFmtId="0" fontId="16" fillId="0" borderId="62" xfId="1442" applyFont="1" applyBorder="1" applyAlignment="1">
      <alignment horizontal="left" vertical="top" wrapText="1"/>
    </xf>
    <xf numFmtId="0" fontId="16" fillId="0" borderId="63" xfId="1442" applyFont="1" applyBorder="1" applyAlignment="1">
      <alignment horizontal="left" vertical="top" wrapText="1"/>
    </xf>
    <xf numFmtId="0" fontId="29" fillId="0" borderId="0" xfId="1442" applyNumberFormat="1" applyFont="1" applyBorder="1" applyAlignment="1">
      <alignment horizontal="center" vertical="top"/>
    </xf>
    <xf numFmtId="0" fontId="45" fillId="0" borderId="0" xfId="2147" applyFont="1" applyBorder="1" applyAlignment="1">
      <alignment horizontal="justify" vertical="top" wrapText="1"/>
    </xf>
    <xf numFmtId="0" fontId="29" fillId="0" borderId="0" xfId="1442" applyFont="1" applyAlignment="1">
      <alignment horizontal="left" vertical="top" wrapText="1"/>
    </xf>
    <xf numFmtId="0" fontId="29" fillId="0" borderId="0" xfId="1442" applyFont="1" applyBorder="1" applyAlignment="1">
      <alignment horizontal="center"/>
    </xf>
    <xf numFmtId="0" fontId="214" fillId="0" borderId="0" xfId="2148" applyFont="1" applyAlignment="1">
      <alignment horizontal="justify" vertical="top" wrapText="1"/>
    </xf>
    <xf numFmtId="0" fontId="214" fillId="0" borderId="0" xfId="2148" applyFont="1" applyAlignment="1">
      <alignment horizontal="center"/>
    </xf>
    <xf numFmtId="0" fontId="214" fillId="0" borderId="0" xfId="2148" applyFont="1" applyAlignment="1">
      <alignment horizontal="left" vertical="top" wrapText="1"/>
    </xf>
    <xf numFmtId="0" fontId="29" fillId="0" borderId="0" xfId="2148" applyNumberFormat="1" applyFont="1" applyAlignment="1">
      <alignment horizontal="center" vertical="top"/>
    </xf>
    <xf numFmtId="0" fontId="29" fillId="0" borderId="0" xfId="2148" applyFont="1" applyAlignment="1">
      <alignment horizontal="justify" vertical="top" wrapText="1"/>
    </xf>
    <xf numFmtId="0" fontId="29" fillId="0" borderId="0" xfId="2148" applyFont="1" applyAlignment="1">
      <alignment horizontal="center"/>
    </xf>
    <xf numFmtId="49" fontId="228" fillId="0" borderId="0" xfId="2148" applyNumberFormat="1" applyFont="1" applyAlignment="1">
      <alignment vertical="top" wrapText="1"/>
    </xf>
    <xf numFmtId="0" fontId="29" fillId="0" borderId="0" xfId="2148" applyFont="1" applyAlignment="1">
      <alignment horizontal="left" vertical="top" wrapText="1"/>
    </xf>
    <xf numFmtId="49" fontId="29" fillId="0" borderId="0" xfId="2148" applyNumberFormat="1" applyFont="1" applyAlignment="1">
      <alignment horizontal="left" vertical="top" wrapText="1"/>
    </xf>
    <xf numFmtId="0" fontId="29" fillId="0" borderId="0" xfId="1442" applyFont="1" applyBorder="1" applyAlignment="1">
      <alignment horizontal="justify" vertical="top" wrapText="1"/>
    </xf>
    <xf numFmtId="0" fontId="29" fillId="0" borderId="0" xfId="1442" applyFont="1" applyFill="1" applyBorder="1" applyAlignment="1">
      <alignment horizontal="center"/>
    </xf>
    <xf numFmtId="2" fontId="214" fillId="0" borderId="0" xfId="1442" applyNumberFormat="1" applyFont="1" applyAlignment="1">
      <alignment horizontal="justify" vertical="top" wrapText="1"/>
    </xf>
    <xf numFmtId="49" fontId="214" fillId="0" borderId="0" xfId="1442" applyNumberFormat="1" applyFont="1" applyAlignment="1">
      <alignment horizontal="center" vertical="top"/>
    </xf>
    <xf numFmtId="0" fontId="214" fillId="0" borderId="0" xfId="1442" applyFont="1" applyBorder="1" applyAlignment="1">
      <alignment horizontal="justify" vertical="top" wrapText="1"/>
    </xf>
    <xf numFmtId="0" fontId="233" fillId="0" borderId="0" xfId="1442" applyFont="1" applyAlignment="1">
      <alignment horizontal="justify" vertical="top" wrapText="1"/>
    </xf>
    <xf numFmtId="0" fontId="235" fillId="0" borderId="0" xfId="1442" applyFont="1" applyAlignment="1">
      <alignment horizontal="center" vertical="top" wrapText="1"/>
    </xf>
    <xf numFmtId="0" fontId="236" fillId="0" borderId="0" xfId="1442" applyFont="1" applyAlignment="1">
      <alignment horizontal="justify" vertical="top" wrapText="1"/>
    </xf>
    <xf numFmtId="0" fontId="29" fillId="0" borderId="0" xfId="2148" applyFont="1" applyBorder="1" applyAlignment="1">
      <alignment horizontal="justify" vertical="top" wrapText="1"/>
    </xf>
    <xf numFmtId="0" fontId="31" fillId="0" borderId="0" xfId="1442" applyFont="1" applyAlignment="1">
      <alignment horizontal="center" vertical="top"/>
    </xf>
    <xf numFmtId="0" fontId="31" fillId="0" borderId="0" xfId="1442" applyFont="1" applyAlignment="1">
      <alignment horizontal="left" vertical="top" wrapText="1"/>
    </xf>
    <xf numFmtId="180" fontId="29" fillId="0" borderId="0" xfId="1442" applyNumberFormat="1" applyFont="1" applyAlignment="1">
      <alignment horizontal="right"/>
    </xf>
    <xf numFmtId="0" fontId="214" fillId="0" borderId="0" xfId="1442" applyNumberFormat="1" applyFont="1" applyAlignment="1">
      <alignment horizontal="center" vertical="top"/>
    </xf>
    <xf numFmtId="4" fontId="29" fillId="0" borderId="0" xfId="2149" applyNumberFormat="1" applyFont="1" applyBorder="1" applyAlignment="1">
      <alignment horizontal="center"/>
    </xf>
    <xf numFmtId="0" fontId="214" fillId="0" borderId="0" xfId="2150" applyFont="1" applyAlignment="1">
      <alignment horizontal="justify" vertical="top" wrapText="1"/>
    </xf>
    <xf numFmtId="0" fontId="214" fillId="0" borderId="0" xfId="2150" applyFont="1" applyAlignment="1">
      <alignment horizontal="center"/>
    </xf>
    <xf numFmtId="0" fontId="29" fillId="0" borderId="1" xfId="1442" applyNumberFormat="1" applyFont="1" applyBorder="1" applyAlignment="1">
      <alignment horizontal="center" vertical="top"/>
    </xf>
    <xf numFmtId="0" fontId="29" fillId="0" borderId="1" xfId="1442" applyFont="1" applyBorder="1" applyAlignment="1">
      <alignment horizontal="left" vertical="top" wrapText="1"/>
    </xf>
    <xf numFmtId="0" fontId="29" fillId="0" borderId="1" xfId="1442" applyFont="1" applyBorder="1"/>
    <xf numFmtId="180" fontId="29" fillId="0" borderId="1" xfId="1442" applyNumberFormat="1" applyFont="1" applyBorder="1" applyAlignment="1">
      <alignment horizontal="right"/>
    </xf>
    <xf numFmtId="0" fontId="29" fillId="0" borderId="63" xfId="1442" applyFont="1" applyBorder="1" applyAlignment="1">
      <alignment horizontal="center"/>
    </xf>
    <xf numFmtId="0" fontId="31" fillId="0" borderId="63" xfId="1442" applyFont="1" applyBorder="1" applyAlignment="1">
      <alignment vertical="top" wrapText="1"/>
    </xf>
    <xf numFmtId="180" fontId="29" fillId="0" borderId="63" xfId="1442" applyNumberFormat="1" applyFont="1" applyBorder="1" applyAlignment="1"/>
    <xf numFmtId="180" fontId="25" fillId="0" borderId="63" xfId="1442" applyNumberFormat="1" applyFont="1" applyBorder="1" applyAlignment="1"/>
    <xf numFmtId="0" fontId="237" fillId="0" borderId="0" xfId="1442" applyFont="1" applyAlignment="1">
      <alignment vertical="top" wrapText="1"/>
    </xf>
    <xf numFmtId="0" fontId="214" fillId="0" borderId="54" xfId="1442" applyFont="1" applyBorder="1" applyAlignment="1">
      <alignment horizontal="center" vertical="top" wrapText="1"/>
    </xf>
    <xf numFmtId="0" fontId="23" fillId="0" borderId="55" xfId="1442" applyFont="1" applyBorder="1" applyAlignment="1">
      <alignment horizontal="left" vertical="top" wrapText="1"/>
    </xf>
    <xf numFmtId="0" fontId="29" fillId="0" borderId="55" xfId="1442" applyFont="1" applyBorder="1" applyAlignment="1">
      <alignment horizontal="center" wrapText="1"/>
    </xf>
    <xf numFmtId="4" fontId="29" fillId="0" borderId="55" xfId="1442" applyNumberFormat="1" applyFont="1" applyBorder="1" applyAlignment="1">
      <alignment horizontal="center" wrapText="1"/>
    </xf>
    <xf numFmtId="4" fontId="214" fillId="0" borderId="55" xfId="1442" applyNumberFormat="1" applyFont="1" applyBorder="1" applyAlignment="1">
      <alignment horizontal="right" wrapText="1"/>
    </xf>
    <xf numFmtId="4" fontId="214" fillId="0" borderId="56" xfId="1442" applyNumberFormat="1" applyFont="1" applyBorder="1" applyAlignment="1">
      <alignment horizontal="right" wrapText="1"/>
    </xf>
    <xf numFmtId="0" fontId="92" fillId="0" borderId="0" xfId="1442" applyFont="1" applyBorder="1" applyAlignment="1">
      <alignment horizontal="left" vertical="top" wrapText="1"/>
    </xf>
    <xf numFmtId="4" fontId="92" fillId="0" borderId="0" xfId="1442" applyNumberFormat="1" applyFont="1" applyAlignment="1">
      <alignment horizontal="right" wrapText="1"/>
    </xf>
    <xf numFmtId="4" fontId="29" fillId="0" borderId="0" xfId="1442" applyNumberFormat="1" applyFont="1" applyAlignment="1">
      <alignment horizontal="center" vertical="center" wrapText="1"/>
    </xf>
    <xf numFmtId="0" fontId="238" fillId="0" borderId="0" xfId="1442" applyFont="1" applyBorder="1" applyAlignment="1">
      <alignment horizontal="right" vertical="top" wrapText="1"/>
    </xf>
    <xf numFmtId="0" fontId="31" fillId="0" borderId="0" xfId="1442" applyFont="1" applyAlignment="1">
      <alignment horizontal="right" vertical="center" wrapText="1"/>
    </xf>
    <xf numFmtId="4" fontId="92" fillId="0" borderId="0" xfId="1442" applyNumberFormat="1" applyFont="1" applyAlignment="1">
      <alignment horizontal="right" vertical="center" wrapText="1"/>
    </xf>
    <xf numFmtId="4" fontId="29" fillId="0" borderId="0" xfId="1442" applyNumberFormat="1" applyFont="1" applyAlignment="1">
      <alignment horizontal="center" vertical="center"/>
    </xf>
    <xf numFmtId="0" fontId="214" fillId="0" borderId="5" xfId="1442" applyFont="1" applyBorder="1" applyAlignment="1">
      <alignment horizontal="center" vertical="top" wrapText="1"/>
    </xf>
    <xf numFmtId="0" fontId="16" fillId="0" borderId="5" xfId="1442" applyFont="1" applyBorder="1" applyAlignment="1">
      <alignment horizontal="left" vertical="top" wrapText="1"/>
    </xf>
    <xf numFmtId="0" fontId="31" fillId="0" borderId="5" xfId="1442" applyFont="1" applyBorder="1" applyAlignment="1">
      <alignment horizontal="center" vertical="center" wrapText="1"/>
    </xf>
    <xf numFmtId="4" fontId="31" fillId="0" borderId="5" xfId="1442" applyNumberFormat="1" applyFont="1" applyBorder="1" applyAlignment="1">
      <alignment horizontal="center" vertical="center" wrapText="1"/>
    </xf>
    <xf numFmtId="4" fontId="92" fillId="0" borderId="5" xfId="1442" applyNumberFormat="1" applyFont="1" applyBorder="1" applyAlignment="1">
      <alignment horizontal="right" vertical="center" wrapText="1"/>
    </xf>
    <xf numFmtId="4" fontId="92" fillId="0" borderId="5" xfId="1442" applyNumberFormat="1" applyFont="1" applyBorder="1" applyAlignment="1">
      <alignment horizontal="center" vertical="center" wrapText="1"/>
    </xf>
    <xf numFmtId="0" fontId="214" fillId="0" borderId="0" xfId="1442" applyFont="1" applyBorder="1" applyAlignment="1">
      <alignment horizontal="left" vertical="top" wrapText="1"/>
    </xf>
    <xf numFmtId="49" fontId="214" fillId="0" borderId="0" xfId="1442" applyNumberFormat="1" applyFont="1" applyAlignment="1">
      <alignment horizontal="center" wrapText="1"/>
    </xf>
    <xf numFmtId="0" fontId="31" fillId="0" borderId="0" xfId="0" applyFont="1" applyBorder="1" applyAlignment="1">
      <alignment horizontal="center" vertical="center"/>
    </xf>
    <xf numFmtId="49" fontId="24" fillId="0" borderId="2" xfId="0" applyNumberFormat="1" applyFont="1" applyBorder="1" applyAlignment="1">
      <alignment horizontal="left" vertical="top"/>
    </xf>
    <xf numFmtId="0" fontId="16" fillId="27" borderId="1" xfId="0" applyFont="1" applyFill="1" applyBorder="1" applyAlignment="1">
      <alignment horizontal="justify" vertical="top" readingOrder="1"/>
    </xf>
    <xf numFmtId="4" fontId="16" fillId="27" borderId="31" xfId="0" applyNumberFormat="1" applyFont="1" applyFill="1" applyBorder="1"/>
    <xf numFmtId="4" fontId="16" fillId="0" borderId="0" xfId="0" applyNumberFormat="1" applyFont="1" applyBorder="1"/>
    <xf numFmtId="0" fontId="16" fillId="0" borderId="0" xfId="0" applyFont="1"/>
    <xf numFmtId="4" fontId="92" fillId="29" borderId="64" xfId="0" applyNumberFormat="1" applyFont="1" applyFill="1" applyBorder="1"/>
    <xf numFmtId="0" fontId="92" fillId="28" borderId="29" xfId="0" applyFont="1" applyFill="1" applyBorder="1" applyAlignment="1">
      <alignment horizontal="justify" vertical="top" readingOrder="1"/>
    </xf>
    <xf numFmtId="0" fontId="92" fillId="27" borderId="29" xfId="0" applyFont="1" applyFill="1" applyBorder="1" applyAlignment="1">
      <alignment horizontal="justify" vertical="top" readingOrder="1"/>
    </xf>
    <xf numFmtId="49" fontId="16" fillId="27" borderId="6" xfId="0" applyNumberFormat="1" applyFont="1" applyFill="1" applyBorder="1" applyAlignment="1">
      <alignment horizontal="left" vertical="top"/>
    </xf>
    <xf numFmtId="49" fontId="24" fillId="0" borderId="2" xfId="0" applyNumberFormat="1" applyFont="1" applyBorder="1" applyAlignment="1">
      <alignment horizontal="left" vertical="top"/>
    </xf>
    <xf numFmtId="0" fontId="65" fillId="0" borderId="2" xfId="0" quotePrefix="1" applyNumberFormat="1" applyFont="1" applyBorder="1" applyAlignment="1" applyProtection="1">
      <alignment horizontal="left" vertical="top" wrapText="1" readingOrder="1"/>
    </xf>
    <xf numFmtId="49" fontId="31" fillId="0" borderId="65" xfId="0" applyNumberFormat="1" applyFont="1" applyBorder="1" applyAlignment="1">
      <alignment horizontal="left" vertical="top"/>
    </xf>
    <xf numFmtId="0" fontId="31" fillId="0" borderId="23" xfId="0" applyFont="1" applyBorder="1" applyAlignment="1">
      <alignment horizontal="justify" vertical="top" readingOrder="1"/>
    </xf>
    <xf numFmtId="0" fontId="31" fillId="0" borderId="24" xfId="0" applyFont="1" applyBorder="1" applyAlignment="1">
      <alignment horizontal="center" vertical="center"/>
    </xf>
    <xf numFmtId="4" fontId="76" fillId="0" borderId="0" xfId="0" applyNumberFormat="1" applyFont="1" applyBorder="1" applyAlignment="1" applyProtection="1">
      <alignment horizontal="right" vertical="center"/>
    </xf>
    <xf numFmtId="0" fontId="97" fillId="0" borderId="1" xfId="0" applyFont="1" applyBorder="1" applyAlignment="1">
      <alignment horizontal="right"/>
    </xf>
    <xf numFmtId="0" fontId="88" fillId="0" borderId="1" xfId="0" applyFont="1" applyBorder="1" applyAlignment="1">
      <alignment horizontal="center" vertical="top" wrapText="1" readingOrder="1"/>
    </xf>
    <xf numFmtId="49" fontId="19" fillId="0" borderId="0" xfId="0" applyNumberFormat="1" applyFont="1" applyBorder="1" applyAlignment="1">
      <alignment horizontal="left" vertical="top"/>
    </xf>
    <xf numFmtId="0" fontId="88" fillId="0" borderId="0" xfId="0" applyFont="1" applyBorder="1" applyAlignment="1">
      <alignment horizontal="center" vertical="top" wrapText="1" readingOrder="1"/>
    </xf>
    <xf numFmtId="0" fontId="26" fillId="0" borderId="0" xfId="0" applyFont="1" applyAlignment="1">
      <alignment horizontal="center" vertical="top" wrapText="1" readingOrder="1"/>
    </xf>
    <xf numFmtId="0" fontId="26" fillId="0" borderId="0" xfId="0" applyFont="1" applyAlignment="1">
      <alignment horizontal="center" vertical="top" readingOrder="1"/>
    </xf>
    <xf numFmtId="0" fontId="29" fillId="0" borderId="0" xfId="0" applyFont="1" applyAlignment="1">
      <alignment horizontal="justify" vertical="top" readingOrder="1"/>
    </xf>
    <xf numFmtId="0" fontId="29" fillId="0" borderId="0" xfId="3" applyFont="1" applyAlignment="1">
      <alignment horizontal="justify" vertical="top" readingOrder="1"/>
    </xf>
    <xf numFmtId="0" fontId="239" fillId="0" borderId="0" xfId="0" applyFont="1" applyAlignment="1">
      <alignment horizontal="center" vertical="center"/>
    </xf>
    <xf numFmtId="49" fontId="22" fillId="0" borderId="2" xfId="0" applyNumberFormat="1" applyFont="1" applyBorder="1" applyAlignment="1">
      <alignment horizontal="left" vertical="top"/>
    </xf>
    <xf numFmtId="49" fontId="201" fillId="0" borderId="2" xfId="0" applyNumberFormat="1" applyFont="1" applyBorder="1" applyAlignment="1">
      <alignment horizontal="left" vertical="top"/>
    </xf>
    <xf numFmtId="49" fontId="98" fillId="0" borderId="2" xfId="0" applyNumberFormat="1" applyFont="1" applyBorder="1" applyAlignment="1">
      <alignment horizontal="left" vertical="top"/>
    </xf>
    <xf numFmtId="49" fontId="24" fillId="0" borderId="2" xfId="0" applyNumberFormat="1" applyFont="1" applyBorder="1" applyAlignment="1">
      <alignment horizontal="left" vertical="top"/>
    </xf>
    <xf numFmtId="0" fontId="25" fillId="0" borderId="2" xfId="0" applyFont="1" applyBorder="1" applyAlignment="1">
      <alignment horizontal="justify" vertical="top" readingOrder="1"/>
    </xf>
    <xf numFmtId="49" fontId="217" fillId="0" borderId="22" xfId="0" applyNumberFormat="1" applyFont="1" applyFill="1" applyBorder="1" applyAlignment="1">
      <alignment horizontal="left" wrapText="1"/>
    </xf>
    <xf numFmtId="49" fontId="217" fillId="0" borderId="22" xfId="0" applyNumberFormat="1" applyFont="1" applyFill="1" applyBorder="1" applyAlignment="1">
      <alignment horizontal="left"/>
    </xf>
    <xf numFmtId="49" fontId="217" fillId="0" borderId="22" xfId="0" applyNumberFormat="1" applyFont="1" applyFill="1" applyBorder="1" applyAlignment="1">
      <alignment horizontal="left" vertical="top" wrapText="1"/>
    </xf>
    <xf numFmtId="49" fontId="217" fillId="0" borderId="0" xfId="0" applyNumberFormat="1" applyFont="1" applyFill="1" applyBorder="1" applyAlignment="1">
      <alignment horizontal="left" vertical="top"/>
    </xf>
    <xf numFmtId="0" fontId="218" fillId="0" borderId="0" xfId="0" applyNumberFormat="1" applyFont="1" applyBorder="1" applyAlignment="1">
      <alignment horizontal="left" vertical="top" wrapText="1"/>
    </xf>
    <xf numFmtId="0" fontId="220" fillId="0" borderId="0" xfId="0" applyNumberFormat="1" applyFont="1" applyBorder="1" applyAlignment="1">
      <alignment horizontal="left" vertical="top" wrapText="1"/>
    </xf>
    <xf numFmtId="49" fontId="223" fillId="0" borderId="22" xfId="0" applyNumberFormat="1" applyFont="1" applyFill="1" applyBorder="1" applyAlignment="1">
      <alignment horizontal="left" vertical="top" wrapText="1"/>
    </xf>
    <xf numFmtId="0" fontId="17" fillId="64" borderId="0" xfId="1442" applyFont="1" applyFill="1" applyAlignment="1">
      <alignment horizontal="left" vertical="top" wrapText="1"/>
    </xf>
    <xf numFmtId="49" fontId="40" fillId="0" borderId="2" xfId="0" applyNumberFormat="1" applyFont="1" applyBorder="1" applyAlignment="1">
      <alignment horizontal="left" vertical="top"/>
    </xf>
    <xf numFmtId="49" fontId="40" fillId="0" borderId="2" xfId="0" applyNumberFormat="1" applyFont="1" applyBorder="1" applyAlignment="1" applyProtection="1">
      <alignment horizontal="left" vertical="top"/>
    </xf>
  </cellXfs>
  <cellStyles count="2151">
    <cellStyle name="_Pred100  lexys pro 75  kva" xfId="111"/>
    <cellStyle name="_Stikalni bloki" xfId="112"/>
    <cellStyle name="06b-Tabulazione" xfId="113"/>
    <cellStyle name="20 % – Poudarek1 2" xfId="30"/>
    <cellStyle name="20 % – Poudarek1 2 2" xfId="114"/>
    <cellStyle name="20 % – Poudarek1 2 2 2" xfId="115"/>
    <cellStyle name="20 % – Poudarek1 2 2 2 2" xfId="657"/>
    <cellStyle name="20 % – Poudarek1 2 2 3" xfId="116"/>
    <cellStyle name="20 % – Poudarek1 2 2 3 2" xfId="658"/>
    <cellStyle name="20 % – Poudarek1 2 2 4" xfId="117"/>
    <cellStyle name="20 % – Poudarek1 2 2 4 2" xfId="659"/>
    <cellStyle name="20 % – Poudarek1 2 2 5" xfId="660"/>
    <cellStyle name="20 % – Poudarek1 2 2 5 2" xfId="661"/>
    <cellStyle name="20 % – Poudarek1 2 2 6" xfId="662"/>
    <cellStyle name="20 % – Poudarek1 2 3" xfId="118"/>
    <cellStyle name="20 % – Poudarek1 2 3 2" xfId="663"/>
    <cellStyle name="20 % – Poudarek1 2 4" xfId="119"/>
    <cellStyle name="20 % – Poudarek1 2 4 2" xfId="664"/>
    <cellStyle name="20 % – Poudarek1 2 5" xfId="120"/>
    <cellStyle name="20 % – Poudarek1 2 6" xfId="665"/>
    <cellStyle name="20 % – Poudarek1 2 7" xfId="666"/>
    <cellStyle name="20 % – Poudarek1 3" xfId="121"/>
    <cellStyle name="20 % – Poudarek1 3 2" xfId="122"/>
    <cellStyle name="20 % – Poudarek1 3 2 2" xfId="667"/>
    <cellStyle name="20 % – Poudarek1 3 3" xfId="668"/>
    <cellStyle name="20 % – Poudarek1 4" xfId="669"/>
    <cellStyle name="20 % – Poudarek1 4 2" xfId="670"/>
    <cellStyle name="20 % – Poudarek1 4 2 2" xfId="671"/>
    <cellStyle name="20 % – Poudarek1 4 3" xfId="672"/>
    <cellStyle name="20 % – Poudarek1 4 4" xfId="673"/>
    <cellStyle name="20 % – Poudarek1 4 4 2" xfId="674"/>
    <cellStyle name="20 % – Poudarek2 2" xfId="31"/>
    <cellStyle name="20 % – Poudarek2 2 2" xfId="123"/>
    <cellStyle name="20 % – Poudarek2 2 2 2" xfId="124"/>
    <cellStyle name="20 % – Poudarek2 2 2 2 2" xfId="675"/>
    <cellStyle name="20 % – Poudarek2 2 2 3" xfId="125"/>
    <cellStyle name="20 % – Poudarek2 2 2 3 2" xfId="676"/>
    <cellStyle name="20 % – Poudarek2 2 2 4" xfId="126"/>
    <cellStyle name="20 % – Poudarek2 2 2 4 2" xfId="677"/>
    <cellStyle name="20 % – Poudarek2 2 2 5" xfId="678"/>
    <cellStyle name="20 % – Poudarek2 2 2 5 2" xfId="679"/>
    <cellStyle name="20 % – Poudarek2 2 2 6" xfId="680"/>
    <cellStyle name="20 % – Poudarek2 2 3" xfId="127"/>
    <cellStyle name="20 % – Poudarek2 2 3 2" xfId="681"/>
    <cellStyle name="20 % – Poudarek2 2 4" xfId="128"/>
    <cellStyle name="20 % – Poudarek2 2 4 2" xfId="682"/>
    <cellStyle name="20 % – Poudarek2 2 5" xfId="129"/>
    <cellStyle name="20 % – Poudarek2 2 6" xfId="683"/>
    <cellStyle name="20 % – Poudarek2 2 7" xfId="684"/>
    <cellStyle name="20 % – Poudarek2 3" xfId="130"/>
    <cellStyle name="20 % – Poudarek2 3 2" xfId="131"/>
    <cellStyle name="20 % – Poudarek2 3 2 2" xfId="685"/>
    <cellStyle name="20 % – Poudarek2 3 3" xfId="686"/>
    <cellStyle name="20 % – Poudarek2 4" xfId="687"/>
    <cellStyle name="20 % – Poudarek2 4 2" xfId="688"/>
    <cellStyle name="20 % – Poudarek2 4 2 2" xfId="689"/>
    <cellStyle name="20 % – Poudarek2 4 3" xfId="690"/>
    <cellStyle name="20 % – Poudarek2 4 4" xfId="691"/>
    <cellStyle name="20 % – Poudarek2 4 4 2" xfId="692"/>
    <cellStyle name="20 % – Poudarek3 2" xfId="32"/>
    <cellStyle name="20 % – Poudarek3 2 2" xfId="132"/>
    <cellStyle name="20 % – Poudarek3 2 2 2" xfId="133"/>
    <cellStyle name="20 % – Poudarek3 2 2 2 2" xfId="693"/>
    <cellStyle name="20 % – Poudarek3 2 2 3" xfId="134"/>
    <cellStyle name="20 % – Poudarek3 2 2 3 2" xfId="694"/>
    <cellStyle name="20 % – Poudarek3 2 2 4" xfId="135"/>
    <cellStyle name="20 % – Poudarek3 2 2 4 2" xfId="695"/>
    <cellStyle name="20 % – Poudarek3 2 2 5" xfId="696"/>
    <cellStyle name="20 % – Poudarek3 2 2 5 2" xfId="697"/>
    <cellStyle name="20 % – Poudarek3 2 2 6" xfId="698"/>
    <cellStyle name="20 % – Poudarek3 2 3" xfId="136"/>
    <cellStyle name="20 % – Poudarek3 2 3 2" xfId="699"/>
    <cellStyle name="20 % – Poudarek3 2 4" xfId="137"/>
    <cellStyle name="20 % – Poudarek3 2 4 2" xfId="700"/>
    <cellStyle name="20 % – Poudarek3 2 5" xfId="138"/>
    <cellStyle name="20 % – Poudarek3 2 6" xfId="701"/>
    <cellStyle name="20 % – Poudarek3 2 7" xfId="702"/>
    <cellStyle name="20 % – Poudarek3 3" xfId="139"/>
    <cellStyle name="20 % – Poudarek3 3 2" xfId="140"/>
    <cellStyle name="20 % – Poudarek3 3 2 2" xfId="703"/>
    <cellStyle name="20 % – Poudarek3 3 3" xfId="704"/>
    <cellStyle name="20 % – Poudarek3 4" xfId="705"/>
    <cellStyle name="20 % – Poudarek3 4 2" xfId="706"/>
    <cellStyle name="20 % – Poudarek3 4 2 2" xfId="707"/>
    <cellStyle name="20 % – Poudarek3 4 3" xfId="708"/>
    <cellStyle name="20 % – Poudarek3 4 4" xfId="709"/>
    <cellStyle name="20 % – Poudarek3 4 4 2" xfId="710"/>
    <cellStyle name="20 % – Poudarek4 2" xfId="33"/>
    <cellStyle name="20 % – Poudarek4 2 2" xfId="141"/>
    <cellStyle name="20 % – Poudarek4 2 2 2" xfId="142"/>
    <cellStyle name="20 % – Poudarek4 2 2 2 2" xfId="711"/>
    <cellStyle name="20 % – Poudarek4 2 2 3" xfId="143"/>
    <cellStyle name="20 % – Poudarek4 2 2 3 2" xfId="712"/>
    <cellStyle name="20 % – Poudarek4 2 2 4" xfId="144"/>
    <cellStyle name="20 % – Poudarek4 2 2 4 2" xfId="713"/>
    <cellStyle name="20 % – Poudarek4 2 2 5" xfId="714"/>
    <cellStyle name="20 % – Poudarek4 2 2 5 2" xfId="715"/>
    <cellStyle name="20 % – Poudarek4 2 2 6" xfId="716"/>
    <cellStyle name="20 % – Poudarek4 2 3" xfId="145"/>
    <cellStyle name="20 % – Poudarek4 2 3 2" xfId="717"/>
    <cellStyle name="20 % – Poudarek4 2 4" xfId="146"/>
    <cellStyle name="20 % – Poudarek4 2 4 2" xfId="718"/>
    <cellStyle name="20 % – Poudarek4 2 5" xfId="147"/>
    <cellStyle name="20 % – Poudarek4 2 6" xfId="719"/>
    <cellStyle name="20 % – Poudarek4 2 7" xfId="720"/>
    <cellStyle name="20 % – Poudarek4 3" xfId="148"/>
    <cellStyle name="20 % – Poudarek4 3 2" xfId="149"/>
    <cellStyle name="20 % – Poudarek4 3 2 2" xfId="721"/>
    <cellStyle name="20 % – Poudarek4 3 3" xfId="722"/>
    <cellStyle name="20 % – Poudarek4 4" xfId="723"/>
    <cellStyle name="20 % – Poudarek4 4 2" xfId="724"/>
    <cellStyle name="20 % – Poudarek4 4 2 2" xfId="725"/>
    <cellStyle name="20 % – Poudarek4 4 3" xfId="726"/>
    <cellStyle name="20 % – Poudarek4 4 4" xfId="727"/>
    <cellStyle name="20 % – Poudarek4 4 4 2" xfId="728"/>
    <cellStyle name="20 % – Poudarek5 2" xfId="34"/>
    <cellStyle name="20 % – Poudarek5 2 2" xfId="150"/>
    <cellStyle name="20 % – Poudarek5 2 2 2" xfId="151"/>
    <cellStyle name="20 % – Poudarek5 2 2 2 2" xfId="729"/>
    <cellStyle name="20 % – Poudarek5 2 2 3" xfId="730"/>
    <cellStyle name="20 % – Poudarek5 2 2 3 2" xfId="731"/>
    <cellStyle name="20 % – Poudarek5 2 2 4" xfId="732"/>
    <cellStyle name="20 % – Poudarek5 2 3" xfId="152"/>
    <cellStyle name="20 % – Poudarek5 2 3 2" xfId="733"/>
    <cellStyle name="20 % – Poudarek5 2 4" xfId="734"/>
    <cellStyle name="20 % – Poudarek5 2 5" xfId="735"/>
    <cellStyle name="20 % – Poudarek5 3" xfId="736"/>
    <cellStyle name="20 % – Poudarek5 3 2" xfId="737"/>
    <cellStyle name="20 % – Poudarek5 3 2 2" xfId="738"/>
    <cellStyle name="20 % – Poudarek5 3 3" xfId="739"/>
    <cellStyle name="20 % – Poudarek5 3 4" xfId="740"/>
    <cellStyle name="20 % – Poudarek6 2" xfId="35"/>
    <cellStyle name="20 % – Poudarek6 2 2" xfId="153"/>
    <cellStyle name="20 % – Poudarek6 2 2 2" xfId="154"/>
    <cellStyle name="20 % – Poudarek6 2 2 2 2" xfId="741"/>
    <cellStyle name="20 % – Poudarek6 2 2 3" xfId="155"/>
    <cellStyle name="20 % – Poudarek6 2 2 3 2" xfId="742"/>
    <cellStyle name="20 % – Poudarek6 2 2 4" xfId="156"/>
    <cellStyle name="20 % – Poudarek6 2 2 4 2" xfId="743"/>
    <cellStyle name="20 % – Poudarek6 2 2 5" xfId="744"/>
    <cellStyle name="20 % – Poudarek6 2 2 5 2" xfId="745"/>
    <cellStyle name="20 % – Poudarek6 2 2 6" xfId="746"/>
    <cellStyle name="20 % – Poudarek6 2 3" xfId="157"/>
    <cellStyle name="20 % – Poudarek6 2 3 2" xfId="747"/>
    <cellStyle name="20 % – Poudarek6 2 4" xfId="158"/>
    <cellStyle name="20 % – Poudarek6 2 4 2" xfId="748"/>
    <cellStyle name="20 % – Poudarek6 2 5" xfId="159"/>
    <cellStyle name="20 % – Poudarek6 2 6" xfId="749"/>
    <cellStyle name="20 % – Poudarek6 2 7" xfId="750"/>
    <cellStyle name="20 % – Poudarek6 3" xfId="160"/>
    <cellStyle name="20 % – Poudarek6 3 2" xfId="161"/>
    <cellStyle name="20 % – Poudarek6 3 2 2" xfId="751"/>
    <cellStyle name="20 % – Poudarek6 3 3" xfId="752"/>
    <cellStyle name="20 % – Poudarek6 4" xfId="753"/>
    <cellStyle name="20 % – Poudarek6 4 2" xfId="754"/>
    <cellStyle name="20 % – Poudarek6 4 2 2" xfId="755"/>
    <cellStyle name="20 % – Poudarek6 4 3" xfId="756"/>
    <cellStyle name="20 % – Poudarek6 4 4" xfId="757"/>
    <cellStyle name="20 % – Poudarek6 4 4 2" xfId="758"/>
    <cellStyle name="20% - Accent1" xfId="759"/>
    <cellStyle name="20% - Accent1 2" xfId="760"/>
    <cellStyle name="20% - Accent1 3" xfId="761"/>
    <cellStyle name="20% - Accent2" xfId="762"/>
    <cellStyle name="20% - Accent2 2" xfId="763"/>
    <cellStyle name="20% - Accent2 3" xfId="764"/>
    <cellStyle name="20% - Accent3" xfId="765"/>
    <cellStyle name="20% - Accent3 2" xfId="766"/>
    <cellStyle name="20% - Accent3 3" xfId="767"/>
    <cellStyle name="20% - Accent4" xfId="768"/>
    <cellStyle name="20% - Accent4 2" xfId="769"/>
    <cellStyle name="20% - Accent4 3" xfId="770"/>
    <cellStyle name="20% - Accent5" xfId="771"/>
    <cellStyle name="20% - Accent6" xfId="772"/>
    <cellStyle name="20% - Accent6 2" xfId="773"/>
    <cellStyle name="20% - Accent6 3" xfId="774"/>
    <cellStyle name="40 % – Poudarek1 2" xfId="36"/>
    <cellStyle name="40 % – Poudarek1 2 2" xfId="162"/>
    <cellStyle name="40 % – Poudarek1 2 2 2" xfId="163"/>
    <cellStyle name="40 % – Poudarek1 2 2 2 2" xfId="775"/>
    <cellStyle name="40 % – Poudarek1 2 2 3" xfId="164"/>
    <cellStyle name="40 % – Poudarek1 2 2 3 2" xfId="776"/>
    <cellStyle name="40 % – Poudarek1 2 2 4" xfId="165"/>
    <cellStyle name="40 % – Poudarek1 2 2 4 2" xfId="777"/>
    <cellStyle name="40 % – Poudarek1 2 2 5" xfId="778"/>
    <cellStyle name="40 % – Poudarek1 2 2 5 2" xfId="779"/>
    <cellStyle name="40 % – Poudarek1 2 2 6" xfId="780"/>
    <cellStyle name="40 % – Poudarek1 2 3" xfId="166"/>
    <cellStyle name="40 % – Poudarek1 2 3 2" xfId="781"/>
    <cellStyle name="40 % – Poudarek1 2 4" xfId="167"/>
    <cellStyle name="40 % – Poudarek1 2 4 2" xfId="782"/>
    <cellStyle name="40 % – Poudarek1 2 5" xfId="168"/>
    <cellStyle name="40 % – Poudarek1 2 6" xfId="783"/>
    <cellStyle name="40 % – Poudarek1 2 7" xfId="784"/>
    <cellStyle name="40 % – Poudarek1 3" xfId="169"/>
    <cellStyle name="40 % – Poudarek1 3 2" xfId="170"/>
    <cellStyle name="40 % – Poudarek1 3 2 2" xfId="785"/>
    <cellStyle name="40 % – Poudarek1 3 3" xfId="786"/>
    <cellStyle name="40 % – Poudarek1 4" xfId="787"/>
    <cellStyle name="40 % – Poudarek1 4 2" xfId="788"/>
    <cellStyle name="40 % – Poudarek1 4 2 2" xfId="789"/>
    <cellStyle name="40 % – Poudarek1 4 3" xfId="790"/>
    <cellStyle name="40 % – Poudarek1 4 4" xfId="791"/>
    <cellStyle name="40 % – Poudarek1 4 4 2" xfId="792"/>
    <cellStyle name="40 % – Poudarek2 2" xfId="37"/>
    <cellStyle name="40 % – Poudarek2 2 2" xfId="171"/>
    <cellStyle name="40 % – Poudarek2 2 2 2" xfId="172"/>
    <cellStyle name="40 % – Poudarek2 2 2 2 2" xfId="793"/>
    <cellStyle name="40 % – Poudarek2 2 2 3" xfId="794"/>
    <cellStyle name="40 % – Poudarek2 2 2 3 2" xfId="795"/>
    <cellStyle name="40 % – Poudarek2 2 2 4" xfId="796"/>
    <cellStyle name="40 % – Poudarek2 2 3" xfId="173"/>
    <cellStyle name="40 % – Poudarek2 2 3 2" xfId="797"/>
    <cellStyle name="40 % – Poudarek2 2 4" xfId="798"/>
    <cellStyle name="40 % – Poudarek2 2 5" xfId="799"/>
    <cellStyle name="40 % – Poudarek2 3" xfId="800"/>
    <cellStyle name="40 % – Poudarek2 3 2" xfId="801"/>
    <cellStyle name="40 % – Poudarek2 3 2 2" xfId="802"/>
    <cellStyle name="40 % – Poudarek2 3 3" xfId="803"/>
    <cellStyle name="40 % – Poudarek2 3 4" xfId="804"/>
    <cellStyle name="40 % – Poudarek3 2" xfId="38"/>
    <cellStyle name="40 % – Poudarek3 2 2" xfId="174"/>
    <cellStyle name="40 % – Poudarek3 2 2 2" xfId="175"/>
    <cellStyle name="40 % – Poudarek3 2 2 2 2" xfId="805"/>
    <cellStyle name="40 % – Poudarek3 2 2 3" xfId="176"/>
    <cellStyle name="40 % – Poudarek3 2 2 3 2" xfId="806"/>
    <cellStyle name="40 % – Poudarek3 2 2 4" xfId="177"/>
    <cellStyle name="40 % – Poudarek3 2 2 4 2" xfId="807"/>
    <cellStyle name="40 % – Poudarek3 2 2 5" xfId="808"/>
    <cellStyle name="40 % – Poudarek3 2 2 5 2" xfId="809"/>
    <cellStyle name="40 % – Poudarek3 2 2 6" xfId="810"/>
    <cellStyle name="40 % – Poudarek3 2 3" xfId="178"/>
    <cellStyle name="40 % – Poudarek3 2 3 2" xfId="811"/>
    <cellStyle name="40 % – Poudarek3 2 4" xfId="179"/>
    <cellStyle name="40 % – Poudarek3 2 4 2" xfId="812"/>
    <cellStyle name="40 % – Poudarek3 2 5" xfId="180"/>
    <cellStyle name="40 % – Poudarek3 2 6" xfId="813"/>
    <cellStyle name="40 % – Poudarek3 2 7" xfId="814"/>
    <cellStyle name="40 % – Poudarek3 3" xfId="181"/>
    <cellStyle name="40 % – Poudarek3 3 2" xfId="182"/>
    <cellStyle name="40 % – Poudarek3 3 2 2" xfId="815"/>
    <cellStyle name="40 % – Poudarek3 3 3" xfId="816"/>
    <cellStyle name="40 % – Poudarek3 4" xfId="817"/>
    <cellStyle name="40 % – Poudarek3 4 2" xfId="818"/>
    <cellStyle name="40 % – Poudarek3 4 2 2" xfId="819"/>
    <cellStyle name="40 % – Poudarek3 4 3" xfId="820"/>
    <cellStyle name="40 % – Poudarek3 4 4" xfId="821"/>
    <cellStyle name="40 % – Poudarek3 4 4 2" xfId="822"/>
    <cellStyle name="40 % – Poudarek4 2" xfId="39"/>
    <cellStyle name="40 % – Poudarek4 2 2" xfId="183"/>
    <cellStyle name="40 % – Poudarek4 2 2 2" xfId="184"/>
    <cellStyle name="40 % – Poudarek4 2 2 2 2" xfId="823"/>
    <cellStyle name="40 % – Poudarek4 2 2 3" xfId="185"/>
    <cellStyle name="40 % – Poudarek4 2 2 3 2" xfId="824"/>
    <cellStyle name="40 % – Poudarek4 2 2 4" xfId="186"/>
    <cellStyle name="40 % – Poudarek4 2 2 4 2" xfId="825"/>
    <cellStyle name="40 % – Poudarek4 2 2 5" xfId="826"/>
    <cellStyle name="40 % – Poudarek4 2 2 5 2" xfId="827"/>
    <cellStyle name="40 % – Poudarek4 2 2 6" xfId="828"/>
    <cellStyle name="40 % – Poudarek4 2 3" xfId="187"/>
    <cellStyle name="40 % – Poudarek4 2 3 2" xfId="829"/>
    <cellStyle name="40 % – Poudarek4 2 4" xfId="188"/>
    <cellStyle name="40 % – Poudarek4 2 4 2" xfId="830"/>
    <cellStyle name="40 % – Poudarek4 2 5" xfId="189"/>
    <cellStyle name="40 % – Poudarek4 2 6" xfId="831"/>
    <cellStyle name="40 % – Poudarek4 2 7" xfId="832"/>
    <cellStyle name="40 % – Poudarek4 3" xfId="190"/>
    <cellStyle name="40 % – Poudarek4 3 2" xfId="191"/>
    <cellStyle name="40 % – Poudarek4 3 2 2" xfId="833"/>
    <cellStyle name="40 % – Poudarek4 3 3" xfId="834"/>
    <cellStyle name="40 % – Poudarek4 4" xfId="835"/>
    <cellStyle name="40 % – Poudarek4 4 2" xfId="836"/>
    <cellStyle name="40 % – Poudarek4 4 2 2" xfId="837"/>
    <cellStyle name="40 % – Poudarek4 4 3" xfId="838"/>
    <cellStyle name="40 % – Poudarek4 4 4" xfId="839"/>
    <cellStyle name="40 % – Poudarek4 4 4 2" xfId="840"/>
    <cellStyle name="40 % – Poudarek5 2" xfId="40"/>
    <cellStyle name="40 % – Poudarek5 2 2" xfId="192"/>
    <cellStyle name="40 % – Poudarek5 2 2 2" xfId="193"/>
    <cellStyle name="40 % – Poudarek5 2 2 2 2" xfId="841"/>
    <cellStyle name="40 % – Poudarek5 2 2 3" xfId="194"/>
    <cellStyle name="40 % – Poudarek5 2 2 3 2" xfId="842"/>
    <cellStyle name="40 % – Poudarek5 2 2 4" xfId="195"/>
    <cellStyle name="40 % – Poudarek5 2 2 4 2" xfId="843"/>
    <cellStyle name="40 % – Poudarek5 2 2 5" xfId="844"/>
    <cellStyle name="40 % – Poudarek5 2 2 5 2" xfId="845"/>
    <cellStyle name="40 % – Poudarek5 2 2 6" xfId="846"/>
    <cellStyle name="40 % – Poudarek5 2 3" xfId="196"/>
    <cellStyle name="40 % – Poudarek5 2 3 2" xfId="847"/>
    <cellStyle name="40 % – Poudarek5 2 4" xfId="197"/>
    <cellStyle name="40 % – Poudarek5 2 4 2" xfId="848"/>
    <cellStyle name="40 % – Poudarek5 2 5" xfId="198"/>
    <cellStyle name="40 % – Poudarek5 2 6" xfId="849"/>
    <cellStyle name="40 % – Poudarek5 2 7" xfId="850"/>
    <cellStyle name="40 % – Poudarek5 3" xfId="199"/>
    <cellStyle name="40 % – Poudarek5 3 2" xfId="200"/>
    <cellStyle name="40 % – Poudarek5 3 2 2" xfId="851"/>
    <cellStyle name="40 % – Poudarek5 3 3" xfId="852"/>
    <cellStyle name="40 % – Poudarek5 4" xfId="853"/>
    <cellStyle name="40 % – Poudarek5 4 2" xfId="854"/>
    <cellStyle name="40 % – Poudarek5 4 2 2" xfId="855"/>
    <cellStyle name="40 % – Poudarek5 4 3" xfId="856"/>
    <cellStyle name="40 % – Poudarek5 4 4" xfId="857"/>
    <cellStyle name="40 % – Poudarek5 4 4 2" xfId="858"/>
    <cellStyle name="40 % – Poudarek6 2" xfId="20"/>
    <cellStyle name="40 % – Poudarek6 2 2" xfId="92"/>
    <cellStyle name="40 % – Poudarek6 2 2 2" xfId="201"/>
    <cellStyle name="40 % – Poudarek6 2 2 2 2" xfId="587"/>
    <cellStyle name="40 % – Poudarek6 2 2 3" xfId="202"/>
    <cellStyle name="40 % – Poudarek6 2 2 3 2" xfId="859"/>
    <cellStyle name="40 % – Poudarek6 2 2 4" xfId="203"/>
    <cellStyle name="40 % – Poudarek6 2 2 4 2" xfId="860"/>
    <cellStyle name="40 % – Poudarek6 2 2 5" xfId="861"/>
    <cellStyle name="40 % – Poudarek6 2 2 5 2" xfId="862"/>
    <cellStyle name="40 % – Poudarek6 2 2 6" xfId="863"/>
    <cellStyle name="40 % – Poudarek6 2 3" xfId="204"/>
    <cellStyle name="40 % – Poudarek6 2 3 2" xfId="588"/>
    <cellStyle name="40 % – Poudarek6 2 4" xfId="205"/>
    <cellStyle name="40 % – Poudarek6 2 4 2" xfId="589"/>
    <cellStyle name="40 % – Poudarek6 2 5" xfId="206"/>
    <cellStyle name="40 % – Poudarek6 2 5 2" xfId="590"/>
    <cellStyle name="40 % – Poudarek6 2 6" xfId="591"/>
    <cellStyle name="40 % – Poudarek6 2 7" xfId="864"/>
    <cellStyle name="40 % – Poudarek6 2 7 2" xfId="865"/>
    <cellStyle name="40 % – Poudarek6 2 7 3" xfId="866"/>
    <cellStyle name="40 % – Poudarek6 2 8" xfId="867"/>
    <cellStyle name="40 % – Poudarek6 3" xfId="207"/>
    <cellStyle name="40 % – Poudarek6 3 2" xfId="208"/>
    <cellStyle name="40 % – Poudarek6 3 2 2" xfId="868"/>
    <cellStyle name="40 % – Poudarek6 3 3" xfId="869"/>
    <cellStyle name="40 % – Poudarek6 4" xfId="870"/>
    <cellStyle name="40 % – Poudarek6 4 2" xfId="871"/>
    <cellStyle name="40 % – Poudarek6 4 2 2" xfId="872"/>
    <cellStyle name="40 % – Poudarek6 4 3" xfId="873"/>
    <cellStyle name="40 % – Poudarek6 4 4" xfId="874"/>
    <cellStyle name="40 % – Poudarek6 4 4 2" xfId="875"/>
    <cellStyle name="40% - Accent1" xfId="876"/>
    <cellStyle name="40% - Accent1 2" xfId="877"/>
    <cellStyle name="40% - Accent1 3" xfId="878"/>
    <cellStyle name="40% - Accent2" xfId="879"/>
    <cellStyle name="40% - Accent3" xfId="880"/>
    <cellStyle name="40% - Accent3 2" xfId="881"/>
    <cellStyle name="40% - Accent3 3" xfId="882"/>
    <cellStyle name="40% - Accent4" xfId="883"/>
    <cellStyle name="40% - Accent4 2" xfId="884"/>
    <cellStyle name="40% - Accent4 3" xfId="885"/>
    <cellStyle name="40% - Accent5" xfId="886"/>
    <cellStyle name="40% - Accent5 2" xfId="887"/>
    <cellStyle name="40% - Accent5 3" xfId="888"/>
    <cellStyle name="40% - Accent6" xfId="889"/>
    <cellStyle name="40% - Accent6 2" xfId="890"/>
    <cellStyle name="40% - Accent6 3" xfId="891"/>
    <cellStyle name="60 % – Poudarek1 2" xfId="41"/>
    <cellStyle name="60 % – Poudarek1 2 2" xfId="209"/>
    <cellStyle name="60 % – Poudarek1 2 2 2" xfId="210"/>
    <cellStyle name="60 % – Poudarek1 2 2 2 2" xfId="892"/>
    <cellStyle name="60 % – Poudarek1 2 2 3" xfId="211"/>
    <cellStyle name="60 % – Poudarek1 2 2 3 2" xfId="893"/>
    <cellStyle name="60 % – Poudarek1 2 2 4" xfId="212"/>
    <cellStyle name="60 % – Poudarek1 2 2 4 2" xfId="894"/>
    <cellStyle name="60 % – Poudarek1 2 2 5" xfId="895"/>
    <cellStyle name="60 % – Poudarek1 2 2 5 2" xfId="896"/>
    <cellStyle name="60 % – Poudarek1 2 2 6" xfId="897"/>
    <cellStyle name="60 % – Poudarek1 2 3" xfId="213"/>
    <cellStyle name="60 % – Poudarek1 2 3 2" xfId="898"/>
    <cellStyle name="60 % – Poudarek1 2 4" xfId="214"/>
    <cellStyle name="60 % – Poudarek1 2 4 2" xfId="899"/>
    <cellStyle name="60 % – Poudarek1 2 5" xfId="215"/>
    <cellStyle name="60 % – Poudarek1 2 6" xfId="900"/>
    <cellStyle name="60 % – Poudarek1 2 7" xfId="901"/>
    <cellStyle name="60 % – Poudarek1 3" xfId="216"/>
    <cellStyle name="60 % – Poudarek1 3 2" xfId="217"/>
    <cellStyle name="60 % – Poudarek1 3 2 2" xfId="902"/>
    <cellStyle name="60 % – Poudarek1 3 3" xfId="903"/>
    <cellStyle name="60 % – Poudarek1 4" xfId="904"/>
    <cellStyle name="60 % – Poudarek1 4 2" xfId="905"/>
    <cellStyle name="60 % – Poudarek1 4 2 2" xfId="906"/>
    <cellStyle name="60 % – Poudarek1 4 3" xfId="907"/>
    <cellStyle name="60 % – Poudarek1 4 4" xfId="908"/>
    <cellStyle name="60 % – Poudarek1 4 4 2" xfId="909"/>
    <cellStyle name="60 % – Poudarek2 2" xfId="42"/>
    <cellStyle name="60 % – Poudarek2 2 2" xfId="218"/>
    <cellStyle name="60 % – Poudarek2 2 2 2" xfId="219"/>
    <cellStyle name="60 % – Poudarek2 2 2 2 2" xfId="910"/>
    <cellStyle name="60 % – Poudarek2 2 2 3" xfId="220"/>
    <cellStyle name="60 % – Poudarek2 2 2 3 2" xfId="911"/>
    <cellStyle name="60 % – Poudarek2 2 2 4" xfId="221"/>
    <cellStyle name="60 % – Poudarek2 2 2 4 2" xfId="912"/>
    <cellStyle name="60 % – Poudarek2 2 2 5" xfId="913"/>
    <cellStyle name="60 % – Poudarek2 2 2 5 2" xfId="914"/>
    <cellStyle name="60 % – Poudarek2 2 2 6" xfId="915"/>
    <cellStyle name="60 % – Poudarek2 2 3" xfId="222"/>
    <cellStyle name="60 % – Poudarek2 2 3 2" xfId="916"/>
    <cellStyle name="60 % – Poudarek2 2 4" xfId="223"/>
    <cellStyle name="60 % – Poudarek2 2 4 2" xfId="917"/>
    <cellStyle name="60 % – Poudarek2 2 5" xfId="224"/>
    <cellStyle name="60 % – Poudarek2 2 6" xfId="918"/>
    <cellStyle name="60 % – Poudarek2 2 7" xfId="919"/>
    <cellStyle name="60 % – Poudarek2 3" xfId="225"/>
    <cellStyle name="60 % – Poudarek2 3 2" xfId="226"/>
    <cellStyle name="60 % – Poudarek2 3 2 2" xfId="920"/>
    <cellStyle name="60 % – Poudarek2 3 3" xfId="921"/>
    <cellStyle name="60 % – Poudarek2 4" xfId="922"/>
    <cellStyle name="60 % – Poudarek2 4 2" xfId="923"/>
    <cellStyle name="60 % – Poudarek2 4 2 2" xfId="924"/>
    <cellStyle name="60 % – Poudarek2 4 3" xfId="925"/>
    <cellStyle name="60 % – Poudarek2 4 4" xfId="926"/>
    <cellStyle name="60 % – Poudarek2 4 4 2" xfId="927"/>
    <cellStyle name="60 % – Poudarek3 2" xfId="43"/>
    <cellStyle name="60 % – Poudarek3 2 2" xfId="227"/>
    <cellStyle name="60 % – Poudarek3 2 2 2" xfId="228"/>
    <cellStyle name="60 % – Poudarek3 2 2 2 2" xfId="928"/>
    <cellStyle name="60 % – Poudarek3 2 2 3" xfId="229"/>
    <cellStyle name="60 % – Poudarek3 2 2 3 2" xfId="929"/>
    <cellStyle name="60 % – Poudarek3 2 2 4" xfId="230"/>
    <cellStyle name="60 % – Poudarek3 2 2 4 2" xfId="930"/>
    <cellStyle name="60 % – Poudarek3 2 2 5" xfId="931"/>
    <cellStyle name="60 % – Poudarek3 2 2 5 2" xfId="932"/>
    <cellStyle name="60 % – Poudarek3 2 2 6" xfId="933"/>
    <cellStyle name="60 % – Poudarek3 2 3" xfId="231"/>
    <cellStyle name="60 % – Poudarek3 2 3 2" xfId="934"/>
    <cellStyle name="60 % – Poudarek3 2 4" xfId="232"/>
    <cellStyle name="60 % – Poudarek3 2 4 2" xfId="935"/>
    <cellStyle name="60 % – Poudarek3 2 5" xfId="233"/>
    <cellStyle name="60 % – Poudarek3 2 6" xfId="936"/>
    <cellStyle name="60 % – Poudarek3 2 7" xfId="937"/>
    <cellStyle name="60 % – Poudarek3 3" xfId="234"/>
    <cellStyle name="60 % – Poudarek3 3 2" xfId="235"/>
    <cellStyle name="60 % – Poudarek3 3 2 2" xfId="938"/>
    <cellStyle name="60 % – Poudarek3 3 3" xfId="939"/>
    <cellStyle name="60 % – Poudarek3 4" xfId="940"/>
    <cellStyle name="60 % – Poudarek3 4 2" xfId="941"/>
    <cellStyle name="60 % – Poudarek3 4 2 2" xfId="942"/>
    <cellStyle name="60 % – Poudarek3 4 3" xfId="943"/>
    <cellStyle name="60 % – Poudarek3 4 4" xfId="944"/>
    <cellStyle name="60 % – Poudarek3 4 4 2" xfId="945"/>
    <cellStyle name="60 % – Poudarek4 2" xfId="44"/>
    <cellStyle name="60 % – Poudarek4 2 2" xfId="236"/>
    <cellStyle name="60 % – Poudarek4 2 2 2" xfId="237"/>
    <cellStyle name="60 % – Poudarek4 2 2 2 2" xfId="946"/>
    <cellStyle name="60 % – Poudarek4 2 2 3" xfId="238"/>
    <cellStyle name="60 % – Poudarek4 2 2 3 2" xfId="947"/>
    <cellStyle name="60 % – Poudarek4 2 2 4" xfId="239"/>
    <cellStyle name="60 % – Poudarek4 2 2 4 2" xfId="948"/>
    <cellStyle name="60 % – Poudarek4 2 2 5" xfId="949"/>
    <cellStyle name="60 % – Poudarek4 2 2 5 2" xfId="950"/>
    <cellStyle name="60 % – Poudarek4 2 2 6" xfId="951"/>
    <cellStyle name="60 % – Poudarek4 2 3" xfId="240"/>
    <cellStyle name="60 % – Poudarek4 2 3 2" xfId="952"/>
    <cellStyle name="60 % – Poudarek4 2 4" xfId="241"/>
    <cellStyle name="60 % – Poudarek4 2 4 2" xfId="953"/>
    <cellStyle name="60 % – Poudarek4 2 5" xfId="242"/>
    <cellStyle name="60 % – Poudarek4 2 6" xfId="954"/>
    <cellStyle name="60 % – Poudarek4 2 7" xfId="955"/>
    <cellStyle name="60 % – Poudarek4 3" xfId="243"/>
    <cellStyle name="60 % – Poudarek4 3 2" xfId="244"/>
    <cellStyle name="60 % – Poudarek4 3 2 2" xfId="956"/>
    <cellStyle name="60 % – Poudarek4 3 3" xfId="957"/>
    <cellStyle name="60 % – Poudarek4 4" xfId="958"/>
    <cellStyle name="60 % – Poudarek4 4 2" xfId="959"/>
    <cellStyle name="60 % – Poudarek4 4 2 2" xfId="960"/>
    <cellStyle name="60 % – Poudarek4 4 3" xfId="961"/>
    <cellStyle name="60 % – Poudarek4 4 4" xfId="962"/>
    <cellStyle name="60 % – Poudarek4 4 4 2" xfId="963"/>
    <cellStyle name="60 % – Poudarek5 2" xfId="45"/>
    <cellStyle name="60 % – Poudarek5 2 2" xfId="245"/>
    <cellStyle name="60 % – Poudarek5 2 2 2" xfId="246"/>
    <cellStyle name="60 % – Poudarek5 2 2 2 2" xfId="964"/>
    <cellStyle name="60 % – Poudarek5 2 2 3" xfId="247"/>
    <cellStyle name="60 % – Poudarek5 2 2 3 2" xfId="965"/>
    <cellStyle name="60 % – Poudarek5 2 2 4" xfId="248"/>
    <cellStyle name="60 % – Poudarek5 2 2 4 2" xfId="966"/>
    <cellStyle name="60 % – Poudarek5 2 2 5" xfId="967"/>
    <cellStyle name="60 % – Poudarek5 2 2 5 2" xfId="968"/>
    <cellStyle name="60 % – Poudarek5 2 2 6" xfId="969"/>
    <cellStyle name="60 % – Poudarek5 2 3" xfId="249"/>
    <cellStyle name="60 % – Poudarek5 2 3 2" xfId="970"/>
    <cellStyle name="60 % – Poudarek5 2 4" xfId="250"/>
    <cellStyle name="60 % – Poudarek5 2 4 2" xfId="971"/>
    <cellStyle name="60 % – Poudarek5 2 5" xfId="251"/>
    <cellStyle name="60 % – Poudarek5 2 6" xfId="972"/>
    <cellStyle name="60 % – Poudarek5 2 7" xfId="973"/>
    <cellStyle name="60 % – Poudarek5 3" xfId="252"/>
    <cellStyle name="60 % – Poudarek5 3 2" xfId="253"/>
    <cellStyle name="60 % – Poudarek5 3 2 2" xfId="974"/>
    <cellStyle name="60 % – Poudarek5 3 3" xfId="975"/>
    <cellStyle name="60 % – Poudarek5 4" xfId="976"/>
    <cellStyle name="60 % – Poudarek5 4 2" xfId="977"/>
    <cellStyle name="60 % – Poudarek5 4 2 2" xfId="978"/>
    <cellStyle name="60 % – Poudarek5 4 3" xfId="979"/>
    <cellStyle name="60 % – Poudarek5 4 4" xfId="980"/>
    <cellStyle name="60 % – Poudarek5 4 4 2" xfId="981"/>
    <cellStyle name="60 % – Poudarek6 2" xfId="46"/>
    <cellStyle name="60 % – Poudarek6 2 2" xfId="254"/>
    <cellStyle name="60 % – Poudarek6 2 2 2" xfId="255"/>
    <cellStyle name="60 % – Poudarek6 2 2 2 2" xfId="982"/>
    <cellStyle name="60 % – Poudarek6 2 2 3" xfId="256"/>
    <cellStyle name="60 % – Poudarek6 2 2 3 2" xfId="983"/>
    <cellStyle name="60 % – Poudarek6 2 2 4" xfId="257"/>
    <cellStyle name="60 % – Poudarek6 2 2 4 2" xfId="984"/>
    <cellStyle name="60 % – Poudarek6 2 2 5" xfId="985"/>
    <cellStyle name="60 % – Poudarek6 2 2 5 2" xfId="986"/>
    <cellStyle name="60 % – Poudarek6 2 2 6" xfId="987"/>
    <cellStyle name="60 % – Poudarek6 2 3" xfId="258"/>
    <cellStyle name="60 % – Poudarek6 2 3 2" xfId="988"/>
    <cellStyle name="60 % – Poudarek6 2 4" xfId="259"/>
    <cellStyle name="60 % – Poudarek6 2 4 2" xfId="989"/>
    <cellStyle name="60 % – Poudarek6 2 5" xfId="260"/>
    <cellStyle name="60 % – Poudarek6 2 6" xfId="990"/>
    <cellStyle name="60 % – Poudarek6 2 7" xfId="991"/>
    <cellStyle name="60 % – Poudarek6 3" xfId="261"/>
    <cellStyle name="60 % – Poudarek6 3 2" xfId="262"/>
    <cellStyle name="60 % – Poudarek6 3 2 2" xfId="992"/>
    <cellStyle name="60 % – Poudarek6 3 3" xfId="993"/>
    <cellStyle name="60 % – Poudarek6 4" xfId="994"/>
    <cellStyle name="60 % – Poudarek6 4 2" xfId="995"/>
    <cellStyle name="60 % – Poudarek6 4 2 2" xfId="996"/>
    <cellStyle name="60 % – Poudarek6 4 3" xfId="997"/>
    <cellStyle name="60 % – Poudarek6 4 4" xfId="998"/>
    <cellStyle name="60 % – Poudarek6 4 4 2" xfId="999"/>
    <cellStyle name="60% - Accent1" xfId="1000"/>
    <cellStyle name="60% - Accent1 2" xfId="1001"/>
    <cellStyle name="60% - Accent1 3" xfId="1002"/>
    <cellStyle name="60% - Accent2" xfId="1003"/>
    <cellStyle name="60% - Accent2 2" xfId="1004"/>
    <cellStyle name="60% - Accent2 3" xfId="1005"/>
    <cellStyle name="60% - Accent3" xfId="1006"/>
    <cellStyle name="60% - Accent3 2" xfId="1007"/>
    <cellStyle name="60% - Accent3 3" xfId="1008"/>
    <cellStyle name="60% - Accent4" xfId="1009"/>
    <cellStyle name="60% - Accent4 2" xfId="1010"/>
    <cellStyle name="60% - Accent4 3" xfId="1011"/>
    <cellStyle name="60% - Accent5" xfId="1012"/>
    <cellStyle name="60% - Accent5 2" xfId="1013"/>
    <cellStyle name="60% - Accent5 3" xfId="1014"/>
    <cellStyle name="60% - Accent6" xfId="1015"/>
    <cellStyle name="60% - Accent6 2" xfId="1016"/>
    <cellStyle name="60% - Accent6 3" xfId="1017"/>
    <cellStyle name="Accent1" xfId="1018"/>
    <cellStyle name="Accent1 2" xfId="1019"/>
    <cellStyle name="Accent1 2 2" xfId="1020"/>
    <cellStyle name="Accent1 3" xfId="1021"/>
    <cellStyle name="Accent1 3 2" xfId="1022"/>
    <cellStyle name="Accent1 4" xfId="1023"/>
    <cellStyle name="Accent1 5" xfId="1024"/>
    <cellStyle name="Accent1 6" xfId="1025"/>
    <cellStyle name="Accent2" xfId="1026"/>
    <cellStyle name="Accent2 2" xfId="1027"/>
    <cellStyle name="Accent2 2 2" xfId="1028"/>
    <cellStyle name="Accent2 3" xfId="1029"/>
    <cellStyle name="Accent2 3 2" xfId="1030"/>
    <cellStyle name="Accent2 4" xfId="1031"/>
    <cellStyle name="Accent2 5" xfId="1032"/>
    <cellStyle name="Accent2 6" xfId="1033"/>
    <cellStyle name="Accent3" xfId="1034"/>
    <cellStyle name="Accent3 2" xfId="1035"/>
    <cellStyle name="Accent3 2 2" xfId="1036"/>
    <cellStyle name="Accent3 3" xfId="1037"/>
    <cellStyle name="Accent3 3 2" xfId="1038"/>
    <cellStyle name="Accent3 4" xfId="1039"/>
    <cellStyle name="Accent3 5" xfId="1040"/>
    <cellStyle name="Accent3 6" xfId="1041"/>
    <cellStyle name="Accent4" xfId="1042"/>
    <cellStyle name="Accent4 2" xfId="1043"/>
    <cellStyle name="Accent4 2 2" xfId="1044"/>
    <cellStyle name="Accent4 3" xfId="1045"/>
    <cellStyle name="Accent4 3 2" xfId="1046"/>
    <cellStyle name="Accent4 4" xfId="1047"/>
    <cellStyle name="Accent4 5" xfId="1048"/>
    <cellStyle name="Accent4 6" xfId="1049"/>
    <cellStyle name="Accent5" xfId="1050"/>
    <cellStyle name="Accent5 2" xfId="1051"/>
    <cellStyle name="Accent5 2 2" xfId="1052"/>
    <cellStyle name="Accent5 3" xfId="1053"/>
    <cellStyle name="Accent5 3 2" xfId="1054"/>
    <cellStyle name="Accent5 4" xfId="1055"/>
    <cellStyle name="Accent5 5" xfId="1056"/>
    <cellStyle name="Accent6" xfId="1057"/>
    <cellStyle name="Accent6 2" xfId="1058"/>
    <cellStyle name="Accent6 2 2" xfId="1059"/>
    <cellStyle name="Accent6 3" xfId="1060"/>
    <cellStyle name="Accent6 3 2" xfId="1061"/>
    <cellStyle name="Accent6 4" xfId="1062"/>
    <cellStyle name="Accent6 5" xfId="1063"/>
    <cellStyle name="Accent6 6" xfId="1064"/>
    <cellStyle name="Background" xfId="263"/>
    <cellStyle name="Background 2" xfId="264"/>
    <cellStyle name="Bad" xfId="1065"/>
    <cellStyle name="Bad 2" xfId="1066"/>
    <cellStyle name="Bad 3" xfId="1067"/>
    <cellStyle name="Bad 3 2" xfId="1068"/>
    <cellStyle name="Bad 4" xfId="1069"/>
    <cellStyle name="Bad 5" xfId="1070"/>
    <cellStyle name="Bad 6" xfId="1071"/>
    <cellStyle name="Calculation" xfId="1072"/>
    <cellStyle name="Calculation 2" xfId="1073"/>
    <cellStyle name="Calculation 3" xfId="1074"/>
    <cellStyle name="Calculation 4" xfId="1075"/>
    <cellStyle name="Calculation 4 2" xfId="1076"/>
    <cellStyle name="Calculation 5" xfId="1077"/>
    <cellStyle name="Calculation 6" xfId="1078"/>
    <cellStyle name="Calculation 7" xfId="1079"/>
    <cellStyle name="Card" xfId="265"/>
    <cellStyle name="Card 2" xfId="266"/>
    <cellStyle name="Card 2 2" xfId="267"/>
    <cellStyle name="Card 2 2 2" xfId="1080"/>
    <cellStyle name="Card 2 3" xfId="1081"/>
    <cellStyle name="Card 3" xfId="268"/>
    <cellStyle name="Card 3 2" xfId="1082"/>
    <cellStyle name="Card 4" xfId="1083"/>
    <cellStyle name="Card B" xfId="269"/>
    <cellStyle name="Card B 2" xfId="270"/>
    <cellStyle name="Card B 2 2" xfId="271"/>
    <cellStyle name="Card B 2 2 2" xfId="1084"/>
    <cellStyle name="Card B 2 3" xfId="1085"/>
    <cellStyle name="Card B 3" xfId="272"/>
    <cellStyle name="Card B 3 2" xfId="1086"/>
    <cellStyle name="Card B 4" xfId="1087"/>
    <cellStyle name="Card BL" xfId="273"/>
    <cellStyle name="Card BL 2" xfId="274"/>
    <cellStyle name="Card BL 2 2" xfId="275"/>
    <cellStyle name="Card BL 2 2 2" xfId="1088"/>
    <cellStyle name="Card BL 2 3" xfId="1089"/>
    <cellStyle name="Card BL 3" xfId="276"/>
    <cellStyle name="Card BL 3 2" xfId="1090"/>
    <cellStyle name="Card BL 4" xfId="1091"/>
    <cellStyle name="Card BR" xfId="277"/>
    <cellStyle name="Card BR 2" xfId="278"/>
    <cellStyle name="Card BR 2 2" xfId="279"/>
    <cellStyle name="Card BR 2 2 2" xfId="1092"/>
    <cellStyle name="Card BR 2 3" xfId="1093"/>
    <cellStyle name="Card BR 3" xfId="280"/>
    <cellStyle name="Card BR 3 2" xfId="1094"/>
    <cellStyle name="Card BR 4" xfId="1095"/>
    <cellStyle name="Card L" xfId="281"/>
    <cellStyle name="Card L 2" xfId="282"/>
    <cellStyle name="Card L 2 2" xfId="283"/>
    <cellStyle name="Card L 2 2 2" xfId="1096"/>
    <cellStyle name="Card L 2 3" xfId="1097"/>
    <cellStyle name="Card L 3" xfId="284"/>
    <cellStyle name="Card L 3 2" xfId="1098"/>
    <cellStyle name="Card L 4" xfId="1099"/>
    <cellStyle name="Card R" xfId="285"/>
    <cellStyle name="Card R 2" xfId="286"/>
    <cellStyle name="Card R 2 2" xfId="287"/>
    <cellStyle name="Card R 2 2 2" xfId="1100"/>
    <cellStyle name="Card R 2 3" xfId="1101"/>
    <cellStyle name="Card R 3" xfId="288"/>
    <cellStyle name="Card R 3 2" xfId="1102"/>
    <cellStyle name="Card R 4" xfId="1103"/>
    <cellStyle name="Card T" xfId="289"/>
    <cellStyle name="Card T 2" xfId="290"/>
    <cellStyle name="Card T 2 2" xfId="291"/>
    <cellStyle name="Card T 2 2 2" xfId="1104"/>
    <cellStyle name="Card T 2 3" xfId="1105"/>
    <cellStyle name="Card T 3" xfId="292"/>
    <cellStyle name="Card T 3 2" xfId="1106"/>
    <cellStyle name="Card T 4" xfId="1107"/>
    <cellStyle name="Card TL" xfId="293"/>
    <cellStyle name="Card TL 2" xfId="294"/>
    <cellStyle name="Card TL 2 2" xfId="295"/>
    <cellStyle name="Card TL 2 2 2" xfId="1108"/>
    <cellStyle name="Card TL 2 3" xfId="1109"/>
    <cellStyle name="Card TL 3" xfId="296"/>
    <cellStyle name="Card TL 3 2" xfId="1110"/>
    <cellStyle name="Card TL 4" xfId="1111"/>
    <cellStyle name="Card TR" xfId="297"/>
    <cellStyle name="Card TR 2" xfId="298"/>
    <cellStyle name="Card TR 2 2" xfId="299"/>
    <cellStyle name="Card TR 2 2 2" xfId="1112"/>
    <cellStyle name="Card TR 2 3" xfId="1113"/>
    <cellStyle name="Card TR 3" xfId="300"/>
    <cellStyle name="Card TR 3 2" xfId="1114"/>
    <cellStyle name="Card TR 4" xfId="1115"/>
    <cellStyle name="Card_CNS" xfId="301"/>
    <cellStyle name="Check Cell" xfId="1116"/>
    <cellStyle name="Check Cell 2" xfId="1117"/>
    <cellStyle name="Check Cell 2 2" xfId="1118"/>
    <cellStyle name="Check Cell 3" xfId="1119"/>
    <cellStyle name="Check Cell 4" xfId="1120"/>
    <cellStyle name="Check Cell 4 2" xfId="1121"/>
    <cellStyle name="Check Cell 5" xfId="1122"/>
    <cellStyle name="Check Cell 6" xfId="1123"/>
    <cellStyle name="cifra" xfId="1124"/>
    <cellStyle name="Column Header" xfId="302"/>
    <cellStyle name="Column Header 2" xfId="303"/>
    <cellStyle name="Column Header 2 2" xfId="304"/>
    <cellStyle name="Column Header 2 2 2" xfId="1125"/>
    <cellStyle name="Column Header 2 3" xfId="1126"/>
    <cellStyle name="Column Header 3" xfId="305"/>
    <cellStyle name="Column Header 3 2" xfId="1127"/>
    <cellStyle name="Column Header 4" xfId="1128"/>
    <cellStyle name="Comma 10" xfId="1129"/>
    <cellStyle name="Comma 10 2" xfId="1130"/>
    <cellStyle name="Comma 11" xfId="1131"/>
    <cellStyle name="Comma 11 2" xfId="1132"/>
    <cellStyle name="Comma 12" xfId="1133"/>
    <cellStyle name="Comma 12 2" xfId="1134"/>
    <cellStyle name="Comma 13" xfId="1135"/>
    <cellStyle name="Comma 13 2" xfId="1136"/>
    <cellStyle name="Comma 14" xfId="1137"/>
    <cellStyle name="Comma 14 2" xfId="1138"/>
    <cellStyle name="Comma 15" xfId="1139"/>
    <cellStyle name="Comma 15 2" xfId="1140"/>
    <cellStyle name="Comma 16" xfId="1141"/>
    <cellStyle name="Comma 16 2" xfId="1142"/>
    <cellStyle name="Comma 17" xfId="1143"/>
    <cellStyle name="Comma 17 2" xfId="1144"/>
    <cellStyle name="Comma 18" xfId="1145"/>
    <cellStyle name="Comma 18 2" xfId="1146"/>
    <cellStyle name="Comma 19" xfId="1147"/>
    <cellStyle name="Comma 2" xfId="47"/>
    <cellStyle name="Comma 2 2" xfId="1148"/>
    <cellStyle name="Comma 2 2 2" xfId="1149"/>
    <cellStyle name="Comma 2 3" xfId="1150"/>
    <cellStyle name="Comma 2 3 2" xfId="1151"/>
    <cellStyle name="Comma 2 4" xfId="1152"/>
    <cellStyle name="Comma 20" xfId="1153"/>
    <cellStyle name="Comma 20 2" xfId="1154"/>
    <cellStyle name="Comma 21" xfId="1155"/>
    <cellStyle name="Comma 22" xfId="1156"/>
    <cellStyle name="Comma 23" xfId="1157"/>
    <cellStyle name="Comma 23 2" xfId="1158"/>
    <cellStyle name="Comma 24" xfId="1159"/>
    <cellStyle name="Comma 24 2" xfId="1160"/>
    <cellStyle name="Comma 25" xfId="1161"/>
    <cellStyle name="Comma 25 2" xfId="1162"/>
    <cellStyle name="Comma 26" xfId="1163"/>
    <cellStyle name="Comma 27" xfId="1164"/>
    <cellStyle name="Comma 28" xfId="1165"/>
    <cellStyle name="Comma 29" xfId="1166"/>
    <cellStyle name="Comma 29 2" xfId="1167"/>
    <cellStyle name="Comma 3" xfId="1168"/>
    <cellStyle name="Comma 3 2" xfId="1169"/>
    <cellStyle name="Comma 3 2 2" xfId="1170"/>
    <cellStyle name="Comma 3 2 3" xfId="1171"/>
    <cellStyle name="Comma 3 2 4" xfId="1172"/>
    <cellStyle name="Comma 3 3" xfId="1173"/>
    <cellStyle name="Comma 3 3 2" xfId="1174"/>
    <cellStyle name="Comma 3 3 3" xfId="1175"/>
    <cellStyle name="Comma 3 4" xfId="1176"/>
    <cellStyle name="Comma 30" xfId="1177"/>
    <cellStyle name="Comma 30 2" xfId="1178"/>
    <cellStyle name="Comma 31" xfId="1179"/>
    <cellStyle name="Comma 31 2" xfId="1180"/>
    <cellStyle name="Comma 32" xfId="1181"/>
    <cellStyle name="Comma 32 2" xfId="1182"/>
    <cellStyle name="Comma 33" xfId="1183"/>
    <cellStyle name="Comma 33 2" xfId="1184"/>
    <cellStyle name="Comma 34" xfId="1185"/>
    <cellStyle name="Comma 34 2" xfId="1186"/>
    <cellStyle name="Comma 35" xfId="1187"/>
    <cellStyle name="Comma 35 2" xfId="1188"/>
    <cellStyle name="Comma 36" xfId="1189"/>
    <cellStyle name="Comma 36 2" xfId="1190"/>
    <cellStyle name="Comma 37" xfId="1191"/>
    <cellStyle name="Comma 37 2" xfId="1192"/>
    <cellStyle name="Comma 38" xfId="1193"/>
    <cellStyle name="Comma 39" xfId="1194"/>
    <cellStyle name="Comma 4" xfId="1195"/>
    <cellStyle name="Comma 4 2" xfId="1196"/>
    <cellStyle name="Comma 4 2 2" xfId="1197"/>
    <cellStyle name="Comma 4 2 3" xfId="1198"/>
    <cellStyle name="Comma 4 2 4" xfId="1199"/>
    <cellStyle name="Comma 4 3" xfId="1200"/>
    <cellStyle name="Comma 4 3 2" xfId="1201"/>
    <cellStyle name="Comma 4 3 3" xfId="1202"/>
    <cellStyle name="Comma 4 4" xfId="1203"/>
    <cellStyle name="Comma 40" xfId="1204"/>
    <cellStyle name="Comma 5" xfId="1205"/>
    <cellStyle name="Comma 5 2" xfId="1206"/>
    <cellStyle name="Comma 5 2 2" xfId="1207"/>
    <cellStyle name="Comma 5 2 3" xfId="1208"/>
    <cellStyle name="Comma 6" xfId="1209"/>
    <cellStyle name="Comma 6 2" xfId="1210"/>
    <cellStyle name="Comma 6 2 2" xfId="1211"/>
    <cellStyle name="Comma 6 2 3" xfId="1212"/>
    <cellStyle name="Comma 7" xfId="1213"/>
    <cellStyle name="Comma 7 2" xfId="1214"/>
    <cellStyle name="Comma 8" xfId="1215"/>
    <cellStyle name="Comma 8 2" xfId="1216"/>
    <cellStyle name="Comma 9" xfId="1217"/>
    <cellStyle name="Comma 9 2" xfId="1218"/>
    <cellStyle name="Currency 10" xfId="1219"/>
    <cellStyle name="Currency 10 2" xfId="1220"/>
    <cellStyle name="Currency 11" xfId="1221"/>
    <cellStyle name="Currency 11 2" xfId="1222"/>
    <cellStyle name="Currency 12" xfId="1223"/>
    <cellStyle name="Currency 12 2" xfId="1224"/>
    <cellStyle name="Currency 13" xfId="1225"/>
    <cellStyle name="Currency 13 2" xfId="1226"/>
    <cellStyle name="Currency 14" xfId="1227"/>
    <cellStyle name="Currency 14 2" xfId="1228"/>
    <cellStyle name="Currency 15" xfId="1229"/>
    <cellStyle name="Currency 15 2" xfId="1230"/>
    <cellStyle name="Currency 16" xfId="1231"/>
    <cellStyle name="Currency 16 2" xfId="1232"/>
    <cellStyle name="Currency 17" xfId="1233"/>
    <cellStyle name="Currency 17 2" xfId="1234"/>
    <cellStyle name="Currency 18" xfId="1235"/>
    <cellStyle name="Currency 18 2" xfId="1236"/>
    <cellStyle name="Currency 19" xfId="1237"/>
    <cellStyle name="Currency 19 2" xfId="1238"/>
    <cellStyle name="Currency 2" xfId="1239"/>
    <cellStyle name="Currency 2 2" xfId="1240"/>
    <cellStyle name="Currency 20" xfId="1241"/>
    <cellStyle name="Currency 20 2" xfId="1242"/>
    <cellStyle name="Currency 21" xfId="1243"/>
    <cellStyle name="Currency 21 2" xfId="1244"/>
    <cellStyle name="Currency 22" xfId="1245"/>
    <cellStyle name="Currency 22 2" xfId="1246"/>
    <cellStyle name="Currency 23" xfId="1247"/>
    <cellStyle name="Currency 23 2" xfId="1248"/>
    <cellStyle name="Currency 24" xfId="1249"/>
    <cellStyle name="Currency 24 2" xfId="1250"/>
    <cellStyle name="Currency 25" xfId="1251"/>
    <cellStyle name="Currency 25 2" xfId="1252"/>
    <cellStyle name="Currency 26" xfId="1253"/>
    <cellStyle name="Currency 26 2" xfId="1254"/>
    <cellStyle name="Currency 27" xfId="1255"/>
    <cellStyle name="Currency 27 2" xfId="1256"/>
    <cellStyle name="Currency 28" xfId="1257"/>
    <cellStyle name="Currency 28 2" xfId="1258"/>
    <cellStyle name="Currency 29" xfId="1259"/>
    <cellStyle name="Currency 29 2" xfId="1260"/>
    <cellStyle name="Currency 3" xfId="1261"/>
    <cellStyle name="Currency 3 2" xfId="1262"/>
    <cellStyle name="Currency 30" xfId="1263"/>
    <cellStyle name="Currency 30 2" xfId="1264"/>
    <cellStyle name="Currency 31" xfId="1265"/>
    <cellStyle name="Currency 31 2" xfId="1266"/>
    <cellStyle name="Currency 4" xfId="1267"/>
    <cellStyle name="Currency 4 2" xfId="1268"/>
    <cellStyle name="Currency 5" xfId="1269"/>
    <cellStyle name="Currency 5 2" xfId="1270"/>
    <cellStyle name="Currency 5 3" xfId="1271"/>
    <cellStyle name="Currency 6" xfId="1272"/>
    <cellStyle name="Currency 6 2" xfId="1273"/>
    <cellStyle name="Currency 7" xfId="1274"/>
    <cellStyle name="Currency 7 2" xfId="1275"/>
    <cellStyle name="Currency 8" xfId="1276"/>
    <cellStyle name="Currency 8 2" xfId="1277"/>
    <cellStyle name="Currency 9" xfId="1278"/>
    <cellStyle name="Currency 9 2" xfId="1279"/>
    <cellStyle name="data" xfId="1280"/>
    <cellStyle name="Desno" xfId="1281"/>
    <cellStyle name="Dobro 2" xfId="48"/>
    <cellStyle name="Dobro 2 2" xfId="306"/>
    <cellStyle name="Dobro 2 2 2" xfId="307"/>
    <cellStyle name="Dobro 2 2 2 2" xfId="1282"/>
    <cellStyle name="Dobro 2 2 3" xfId="308"/>
    <cellStyle name="Dobro 2 2 3 2" xfId="1283"/>
    <cellStyle name="Dobro 2 2 4" xfId="309"/>
    <cellStyle name="Dobro 2 2 4 2" xfId="1284"/>
    <cellStyle name="Dobro 2 2 5" xfId="1285"/>
    <cellStyle name="Dobro 2 2 5 2" xfId="1286"/>
    <cellStyle name="Dobro 2 2 6" xfId="1287"/>
    <cellStyle name="Dobro 2 3" xfId="310"/>
    <cellStyle name="Dobro 2 3 2" xfId="1288"/>
    <cellStyle name="Dobro 2 4" xfId="311"/>
    <cellStyle name="Dobro 2 4 2" xfId="1289"/>
    <cellStyle name="Dobro 2 5" xfId="312"/>
    <cellStyle name="Dobro 2 6" xfId="1290"/>
    <cellStyle name="Dobro 2 7" xfId="1291"/>
    <cellStyle name="Dobro 3" xfId="313"/>
    <cellStyle name="Dobro 3 2" xfId="314"/>
    <cellStyle name="Dobro 3 2 2" xfId="1292"/>
    <cellStyle name="Dobro 3 3" xfId="1293"/>
    <cellStyle name="Dobro 4" xfId="1294"/>
    <cellStyle name="Dobro 4 2" xfId="1295"/>
    <cellStyle name="Dobro 4 2 2" xfId="1296"/>
    <cellStyle name="Dobro 4 3" xfId="1297"/>
    <cellStyle name="Dobro 4 4" xfId="1298"/>
    <cellStyle name="Dobro 4 4 2" xfId="1299"/>
    <cellStyle name="Euro" xfId="12"/>
    <cellStyle name="Euro 2" xfId="315"/>
    <cellStyle name="Euro 2 2" xfId="316"/>
    <cellStyle name="Euro 2 2 2" xfId="1300"/>
    <cellStyle name="Euro 2 3" xfId="1301"/>
    <cellStyle name="Euro 3" xfId="317"/>
    <cellStyle name="Euro 3 2" xfId="318"/>
    <cellStyle name="Euro 3 2 2" xfId="1302"/>
    <cellStyle name="Euro 3 3" xfId="1303"/>
    <cellStyle name="Euro 4" xfId="319"/>
    <cellStyle name="Euro 4 2" xfId="320"/>
    <cellStyle name="Euro 4 2 2" xfId="1304"/>
    <cellStyle name="Euro 4 3" xfId="1305"/>
    <cellStyle name="Euro 5" xfId="321"/>
    <cellStyle name="Euro 5 2" xfId="1306"/>
    <cellStyle name="Euro 6" xfId="322"/>
    <cellStyle name="Euro 6 2" xfId="1307"/>
    <cellStyle name="Euro 7" xfId="1308"/>
    <cellStyle name="Euro 7 2" xfId="1309"/>
    <cellStyle name="Euro 8" xfId="1310"/>
    <cellStyle name="Excel Built-in Normal" xfId="102"/>
    <cellStyle name="Excel Built-in Normal 2" xfId="1311"/>
    <cellStyle name="Excel Built-in Normal 2 2" xfId="1312"/>
    <cellStyle name="Excel Built-in Normal 3" xfId="1313"/>
    <cellStyle name="Explanatory Text" xfId="1314"/>
    <cellStyle name="Explanatory Text 2" xfId="1315"/>
    <cellStyle name="Explanatory Text 3" xfId="1316"/>
    <cellStyle name="Explanatory Text 4" xfId="1317"/>
    <cellStyle name="Good" xfId="1318"/>
    <cellStyle name="Heading 1" xfId="1319"/>
    <cellStyle name="Heading 1 2" xfId="1320"/>
    <cellStyle name="Heading 1 3" xfId="1321"/>
    <cellStyle name="Heading 1 3 2" xfId="1322"/>
    <cellStyle name="Heading 1 4" xfId="1323"/>
    <cellStyle name="Heading 1 5" xfId="1324"/>
    <cellStyle name="Heading 1 6" xfId="1325"/>
    <cellStyle name="Heading 2" xfId="1326"/>
    <cellStyle name="Heading 2 2" xfId="1327"/>
    <cellStyle name="Heading 2 3" xfId="1328"/>
    <cellStyle name="Heading 2 3 2" xfId="1329"/>
    <cellStyle name="Heading 2 4" xfId="1330"/>
    <cellStyle name="Heading 2 5" xfId="1331"/>
    <cellStyle name="Heading 2 6" xfId="1332"/>
    <cellStyle name="Heading 3" xfId="1333"/>
    <cellStyle name="Heading 3 2" xfId="1334"/>
    <cellStyle name="Heading 3 3" xfId="1335"/>
    <cellStyle name="Heading 3 4" xfId="1336"/>
    <cellStyle name="Heading 3 4 2" xfId="1337"/>
    <cellStyle name="Heading 3 5" xfId="1338"/>
    <cellStyle name="Heading 3 6" xfId="1339"/>
    <cellStyle name="Heading 3 7" xfId="1340"/>
    <cellStyle name="Heading 4" xfId="1341"/>
    <cellStyle name="Heading 4 2" xfId="1342"/>
    <cellStyle name="Heading 4 3" xfId="1343"/>
    <cellStyle name="Heading 4 3 2" xfId="1344"/>
    <cellStyle name="Heading 4 4" xfId="1345"/>
    <cellStyle name="Heading 4 5" xfId="1346"/>
    <cellStyle name="Hiperpovezava 2" xfId="106"/>
    <cellStyle name="Hiperpovezava 2 2" xfId="323"/>
    <cellStyle name="Hiperpovezava 2 3" xfId="324"/>
    <cellStyle name="Hiperpovezava 2 4" xfId="1347"/>
    <cellStyle name="Hiperpovezava 2 4 2" xfId="1348"/>
    <cellStyle name="Hiperpovezava 2 4 2 2" xfId="1349"/>
    <cellStyle name="Hiperpovezava 2 4 2 3" xfId="1350"/>
    <cellStyle name="Hiperpovezava 2 4 3" xfId="1351"/>
    <cellStyle name="Hiperpovezava 2 5" xfId="1352"/>
    <cellStyle name="Hiperpovezava 3" xfId="1353"/>
    <cellStyle name="Input" xfId="1354"/>
    <cellStyle name="Input 2" xfId="325"/>
    <cellStyle name="Input 2 2" xfId="326"/>
    <cellStyle name="Input 2 2 2" xfId="1355"/>
    <cellStyle name="Input 2 3" xfId="1356"/>
    <cellStyle name="Input 2 4" xfId="1357"/>
    <cellStyle name="Input 3" xfId="1358"/>
    <cellStyle name="Input 4" xfId="1359"/>
    <cellStyle name="Input 4 2" xfId="1360"/>
    <cellStyle name="Input 5" xfId="1361"/>
    <cellStyle name="Input 6" xfId="1362"/>
    <cellStyle name="Input 7" xfId="1363"/>
    <cellStyle name="Izhod 2" xfId="49"/>
    <cellStyle name="Izhod 2 2" xfId="327"/>
    <cellStyle name="Izhod 2 2 2" xfId="328"/>
    <cellStyle name="Izhod 2 2 2 2" xfId="1364"/>
    <cellStyle name="Izhod 2 2 3" xfId="329"/>
    <cellStyle name="Izhod 2 2 3 2" xfId="1365"/>
    <cellStyle name="Izhod 2 2 4" xfId="330"/>
    <cellStyle name="Izhod 2 2 4 2" xfId="1366"/>
    <cellStyle name="Izhod 2 2 5" xfId="1367"/>
    <cellStyle name="Izhod 2 2 5 2" xfId="1368"/>
    <cellStyle name="Izhod 2 2 6" xfId="1369"/>
    <cellStyle name="Izhod 2 3" xfId="331"/>
    <cellStyle name="Izhod 2 3 2" xfId="1370"/>
    <cellStyle name="Izhod 2 4" xfId="332"/>
    <cellStyle name="Izhod 2 4 2" xfId="1371"/>
    <cellStyle name="Izhod 2 5" xfId="333"/>
    <cellStyle name="Izhod 2 6" xfId="1372"/>
    <cellStyle name="Izhod 2 7" xfId="1373"/>
    <cellStyle name="Izhod 3" xfId="334"/>
    <cellStyle name="Izhod 3 2" xfId="335"/>
    <cellStyle name="Izhod 3 2 2" xfId="1374"/>
    <cellStyle name="Izhod 3 3" xfId="1375"/>
    <cellStyle name="Izhod 4" xfId="1376"/>
    <cellStyle name="Izhod 4 2" xfId="1377"/>
    <cellStyle name="Izhod 4 2 2" xfId="1378"/>
    <cellStyle name="Izhod 4 3" xfId="1379"/>
    <cellStyle name="Izhod 4 4" xfId="1380"/>
    <cellStyle name="Izhod 4 4 2" xfId="1381"/>
    <cellStyle name="kolona A" xfId="1382"/>
    <cellStyle name="kolona B" xfId="1383"/>
    <cellStyle name="kolona C" xfId="1384"/>
    <cellStyle name="kolona E" xfId="1385"/>
    <cellStyle name="kolona F" xfId="1386"/>
    <cellStyle name="kolona G" xfId="1387"/>
    <cellStyle name="kolona H" xfId="1388"/>
    <cellStyle name="KOMENTAR" xfId="1389"/>
    <cellStyle name="Linked Cell" xfId="1390"/>
    <cellStyle name="Linked Cell 2" xfId="1391"/>
    <cellStyle name="Linked Cell 3" xfId="1392"/>
    <cellStyle name="Linked Cell 4" xfId="1393"/>
    <cellStyle name="Linked Cell 5" xfId="1394"/>
    <cellStyle name="Naslov 1 2" xfId="50"/>
    <cellStyle name="Naslov 1 2 2" xfId="336"/>
    <cellStyle name="Naslov 1 2 2 2" xfId="337"/>
    <cellStyle name="Naslov 1 2 2 2 2" xfId="1395"/>
    <cellStyle name="Naslov 1 2 2 3" xfId="338"/>
    <cellStyle name="Naslov 1 2 3" xfId="339"/>
    <cellStyle name="Naslov 1 2 4" xfId="340"/>
    <cellStyle name="Naslov 1 2 5" xfId="1396"/>
    <cellStyle name="Naslov 1 2 6" xfId="1397"/>
    <cellStyle name="Naslov 1 3" xfId="341"/>
    <cellStyle name="Naslov 1 3 2" xfId="342"/>
    <cellStyle name="Naslov 1 3 3" xfId="1398"/>
    <cellStyle name="Naslov 1 4" xfId="1399"/>
    <cellStyle name="Naslov 1 4 2" xfId="1400"/>
    <cellStyle name="Naslov 1 4 2 2" xfId="1401"/>
    <cellStyle name="Naslov 1 4 3" xfId="1402"/>
    <cellStyle name="Naslov 1 4 4" xfId="1403"/>
    <cellStyle name="Naslov 1 4 4 2" xfId="1404"/>
    <cellStyle name="Naslov 2 2" xfId="51"/>
    <cellStyle name="Naslov 2 2 2" xfId="343"/>
    <cellStyle name="Naslov 2 2 2 2" xfId="344"/>
    <cellStyle name="Naslov 2 2 2 2 2" xfId="1405"/>
    <cellStyle name="Naslov 2 2 2 3" xfId="345"/>
    <cellStyle name="Naslov 2 2 3" xfId="346"/>
    <cellStyle name="Naslov 2 2 4" xfId="347"/>
    <cellStyle name="Naslov 2 2 5" xfId="1406"/>
    <cellStyle name="Naslov 2 2 6" xfId="1407"/>
    <cellStyle name="Naslov 2 3" xfId="348"/>
    <cellStyle name="Naslov 2 3 2" xfId="349"/>
    <cellStyle name="Naslov 2 3 3" xfId="1408"/>
    <cellStyle name="Naslov 2 4" xfId="1409"/>
    <cellStyle name="Naslov 2 4 2" xfId="1410"/>
    <cellStyle name="Naslov 2 4 2 2" xfId="1411"/>
    <cellStyle name="Naslov 2 4 3" xfId="1412"/>
    <cellStyle name="Naslov 2 4 4" xfId="1413"/>
    <cellStyle name="Naslov 2 4 4 2" xfId="1414"/>
    <cellStyle name="Naslov 3 2" xfId="52"/>
    <cellStyle name="Naslov 3 2 2" xfId="350"/>
    <cellStyle name="Naslov 3 2 2 2" xfId="351"/>
    <cellStyle name="Naslov 3 2 2 2 2" xfId="1415"/>
    <cellStyle name="Naslov 3 2 2 3" xfId="352"/>
    <cellStyle name="Naslov 3 2 3" xfId="353"/>
    <cellStyle name="Naslov 3 2 4" xfId="354"/>
    <cellStyle name="Naslov 3 2 5" xfId="1416"/>
    <cellStyle name="Naslov 3 2 6" xfId="1417"/>
    <cellStyle name="Naslov 3 3" xfId="355"/>
    <cellStyle name="Naslov 3 3 2" xfId="356"/>
    <cellStyle name="Naslov 3 3 3" xfId="1418"/>
    <cellStyle name="Naslov 3 4" xfId="1419"/>
    <cellStyle name="Naslov 3 4 2" xfId="1420"/>
    <cellStyle name="Naslov 3 4 2 2" xfId="1421"/>
    <cellStyle name="Naslov 3 4 3" xfId="1422"/>
    <cellStyle name="Naslov 3 4 4" xfId="1423"/>
    <cellStyle name="Naslov 3 4 4 2" xfId="1424"/>
    <cellStyle name="Naslov 4 2" xfId="53"/>
    <cellStyle name="Naslov 4 2 2" xfId="357"/>
    <cellStyle name="Naslov 4 2 2 2" xfId="358"/>
    <cellStyle name="Naslov 4 2 2 2 2" xfId="1425"/>
    <cellStyle name="Naslov 4 2 2 3" xfId="359"/>
    <cellStyle name="Naslov 4 2 3" xfId="360"/>
    <cellStyle name="Naslov 4 2 4" xfId="361"/>
    <cellStyle name="Naslov 4 2 5" xfId="1426"/>
    <cellStyle name="Naslov 4 2 6" xfId="1427"/>
    <cellStyle name="Naslov 4 3" xfId="362"/>
    <cellStyle name="Naslov 4 3 2" xfId="363"/>
    <cellStyle name="Naslov 4 3 3" xfId="1428"/>
    <cellStyle name="Naslov 4 4" xfId="1429"/>
    <cellStyle name="Naslov 4 4 2" xfId="1430"/>
    <cellStyle name="Naslov 4 4 2 2" xfId="1431"/>
    <cellStyle name="Naslov 4 4 3" xfId="1432"/>
    <cellStyle name="Naslov 4 4 4" xfId="1433"/>
    <cellStyle name="Naslov 4 4 4 2" xfId="1434"/>
    <cellStyle name="Naslov 5" xfId="54"/>
    <cellStyle name="Naslov 5 2" xfId="364"/>
    <cellStyle name="Naslov 5 2 2" xfId="365"/>
    <cellStyle name="Naslov 5 2 3" xfId="1435"/>
    <cellStyle name="Naslov 5 3" xfId="366"/>
    <cellStyle name="Naslov 6" xfId="367"/>
    <cellStyle name="Naslov 6 2" xfId="368"/>
    <cellStyle name="Naslov 6 3" xfId="1436"/>
    <cellStyle name="Naslov 7" xfId="1437"/>
    <cellStyle name="Naslov 7 2" xfId="1438"/>
    <cellStyle name="Naslov 7 3" xfId="1439"/>
    <cellStyle name="Naslov 7 4" xfId="1440"/>
    <cellStyle name="Naslov 8" xfId="1441"/>
    <cellStyle name="Navadno" xfId="0" builtinId="0"/>
    <cellStyle name="Navadno 10" xfId="369"/>
    <cellStyle name="Navadno 10 10 10" xfId="1442"/>
    <cellStyle name="Navadno 10 2" xfId="1443"/>
    <cellStyle name="Navadno 10 3" xfId="1444"/>
    <cellStyle name="Navadno 10 4" xfId="1445"/>
    <cellStyle name="Navadno 102" xfId="1446"/>
    <cellStyle name="Navadno 103" xfId="1447"/>
    <cellStyle name="Navadno 105" xfId="1448"/>
    <cellStyle name="Navadno 105 2" xfId="1449"/>
    <cellStyle name="Navadno 106" xfId="1450"/>
    <cellStyle name="Navadno 106 2" xfId="1451"/>
    <cellStyle name="Navadno 108" xfId="1452"/>
    <cellStyle name="Navadno 108 2" xfId="1453"/>
    <cellStyle name="Navadno 11" xfId="370"/>
    <cellStyle name="Navadno 11 2" xfId="1454"/>
    <cellStyle name="Navadno 11 2 2" xfId="1455"/>
    <cellStyle name="Navadno 11 3" xfId="1456"/>
    <cellStyle name="Navadno 111" xfId="1457"/>
    <cellStyle name="Navadno 112" xfId="1458"/>
    <cellStyle name="Navadno 115" xfId="1459"/>
    <cellStyle name="Navadno 115 4" xfId="1460"/>
    <cellStyle name="Navadno 116" xfId="1461"/>
    <cellStyle name="Navadno 116 2" xfId="1462"/>
    <cellStyle name="Navadno 119" xfId="1463"/>
    <cellStyle name="Navadno 119 2" xfId="1464"/>
    <cellStyle name="Navadno 12" xfId="1465"/>
    <cellStyle name="Navadno 12 2" xfId="1466"/>
    <cellStyle name="Navadno 12 3" xfId="1467"/>
    <cellStyle name="Navadno 12 3 2" xfId="1468"/>
    <cellStyle name="Navadno 12 3 3" xfId="1469"/>
    <cellStyle name="Navadno 12 4" xfId="1470"/>
    <cellStyle name="Navadno 13" xfId="1471"/>
    <cellStyle name="Navadno 135" xfId="1472"/>
    <cellStyle name="Navadno 135 2" xfId="1473"/>
    <cellStyle name="Navadno 14" xfId="1474"/>
    <cellStyle name="Navadno 14 2" xfId="1475"/>
    <cellStyle name="Navadno 14 3" xfId="1476"/>
    <cellStyle name="Navadno 15" xfId="1477"/>
    <cellStyle name="Navadno 17" xfId="28"/>
    <cellStyle name="Navadno 18" xfId="1478"/>
    <cellStyle name="Navadno 2" xfId="10"/>
    <cellStyle name="Navadno 2 10" xfId="103"/>
    <cellStyle name="Navadno 2 10 2" xfId="1479"/>
    <cellStyle name="Navadno 2 10 2 2" xfId="1480"/>
    <cellStyle name="Navadno 2 10 3" xfId="1481"/>
    <cellStyle name="Navadno 2 10 4" xfId="1482"/>
    <cellStyle name="Navadno 2 11" xfId="592"/>
    <cellStyle name="Navadno 2 11 2" xfId="1483"/>
    <cellStyle name="Navadno 2 12" xfId="1484"/>
    <cellStyle name="Navadno 2 2" xfId="16"/>
    <cellStyle name="Navadno 2 2 2" xfId="6"/>
    <cellStyle name="Navadno 2 2 2 2" xfId="371"/>
    <cellStyle name="Navadno 2 2 2 2 2" xfId="372"/>
    <cellStyle name="Navadno 2 2 2 2 2 2" xfId="1485"/>
    <cellStyle name="Navadno 2 2 2 2 3" xfId="1486"/>
    <cellStyle name="Navadno 2 2 2 3" xfId="373"/>
    <cellStyle name="Navadno 2 2 2 4" xfId="374"/>
    <cellStyle name="Navadno 2 2 2 4 2" xfId="375"/>
    <cellStyle name="Navadno 2 2 2 4 2 2" xfId="1487"/>
    <cellStyle name="Navadno 2 2 2 4 3" xfId="1488"/>
    <cellStyle name="Navadno 2 2 2 5" xfId="376"/>
    <cellStyle name="Navadno 2 2 2 5 2" xfId="1489"/>
    <cellStyle name="Navadno 2 2 2 6" xfId="377"/>
    <cellStyle name="Navadno 2 2 2 6 2" xfId="1490"/>
    <cellStyle name="Navadno 2 2 2 7" xfId="1491"/>
    <cellStyle name="Navadno 2 2 2 7 2" xfId="1492"/>
    <cellStyle name="Navadno 2 2 2 7 2 2" xfId="1493"/>
    <cellStyle name="Navadno 2 2 2 7 2 3" xfId="1494"/>
    <cellStyle name="Navadno 2 2 2 7 3" xfId="1495"/>
    <cellStyle name="Navadno 2 2 2 8" xfId="1496"/>
    <cellStyle name="Navadno 2 2 3" xfId="378"/>
    <cellStyle name="Navadno 2 2 3 2" xfId="379"/>
    <cellStyle name="Navadno 2 2 3 2 2" xfId="1497"/>
    <cellStyle name="Navadno 2 2 3 3" xfId="1498"/>
    <cellStyle name="Navadno 2 2 3 3 2" xfId="1499"/>
    <cellStyle name="Navadno 2 2 3 3 3" xfId="1500"/>
    <cellStyle name="Navadno 2 2 3 4" xfId="1501"/>
    <cellStyle name="Navadno 2 2 4" xfId="380"/>
    <cellStyle name="Navadno 2 2 5" xfId="1502"/>
    <cellStyle name="Navadno 2 2 5 2" xfId="1503"/>
    <cellStyle name="Navadno 2 3" xfId="21"/>
    <cellStyle name="Navadno 2 3 10" xfId="1504"/>
    <cellStyle name="Navadno 2 3 2" xfId="55"/>
    <cellStyle name="Navadno 2 3 2 2" xfId="1505"/>
    <cellStyle name="Navadno 2 3 2 2 2" xfId="1506"/>
    <cellStyle name="Navadno 2 3 2 3" xfId="1507"/>
    <cellStyle name="Navadno 2 3 3" xfId="381"/>
    <cellStyle name="Navadno 2 3 3 2" xfId="1508"/>
    <cellStyle name="Navadno 2 3 3 2 2" xfId="1509"/>
    <cellStyle name="Navadno 2 3 3 3" xfId="1510"/>
    <cellStyle name="Navadno 2 3 4" xfId="382"/>
    <cellStyle name="Navadno 2 3 5" xfId="383"/>
    <cellStyle name="Navadno 2 3 6" xfId="384"/>
    <cellStyle name="Navadno 2 3 7" xfId="1511"/>
    <cellStyle name="Navadno 2 3 7 2" xfId="1512"/>
    <cellStyle name="Navadno 2 3 7 3" xfId="1513"/>
    <cellStyle name="Navadno 2 3 7 4" xfId="1514"/>
    <cellStyle name="Navadno 2 3 8" xfId="1515"/>
    <cellStyle name="Navadno 2 3 8 2" xfId="1516"/>
    <cellStyle name="Navadno 2 3 9" xfId="1517"/>
    <cellStyle name="Navadno 2 4" xfId="22"/>
    <cellStyle name="Navadno 2 4 10" xfId="1518"/>
    <cellStyle name="Navadno 2 4 2" xfId="93"/>
    <cellStyle name="Navadno 2 4 2 2" xfId="385"/>
    <cellStyle name="Navadno 2 4 2 2 2" xfId="593"/>
    <cellStyle name="Navadno 2 4 2 3" xfId="594"/>
    <cellStyle name="Navadno 2 4 3" xfId="386"/>
    <cellStyle name="Navadno 2 4 3 2" xfId="387"/>
    <cellStyle name="Navadno 2 4 3 2 2" xfId="1519"/>
    <cellStyle name="Navadno 2 4 3 3" xfId="1520"/>
    <cellStyle name="Navadno 2 4 4" xfId="388"/>
    <cellStyle name="Navadno 2 4 4 2" xfId="389"/>
    <cellStyle name="Navadno 2 4 4 2 2" xfId="1521"/>
    <cellStyle name="Navadno 2 4 4 3" xfId="1522"/>
    <cellStyle name="Navadno 2 4 5" xfId="390"/>
    <cellStyle name="Navadno 2 4 5 2" xfId="595"/>
    <cellStyle name="Navadno 2 4 5 2 2" xfId="1523"/>
    <cellStyle name="Navadno 2 4 5 3" xfId="1524"/>
    <cellStyle name="Navadno 2 4 5 4" xfId="1525"/>
    <cellStyle name="Navadno 2 4 6" xfId="391"/>
    <cellStyle name="Navadno 2 4 6 2" xfId="392"/>
    <cellStyle name="Navadno 2 4 6 2 2" xfId="1526"/>
    <cellStyle name="Navadno 2 4 6 3" xfId="1527"/>
    <cellStyle name="Navadno 2 4 7" xfId="393"/>
    <cellStyle name="Navadno 2 4 7 2" xfId="1528"/>
    <cellStyle name="Navadno 2 4 8" xfId="394"/>
    <cellStyle name="Navadno 2 4 9" xfId="1529"/>
    <cellStyle name="Navadno 2 4 9 2" xfId="1530"/>
    <cellStyle name="Navadno 2 5" xfId="80"/>
    <cellStyle name="Navadno 2 5 2" xfId="99"/>
    <cellStyle name="Navadno 2 5 2 2" xfId="596"/>
    <cellStyle name="Navadno 2 5 3" xfId="597"/>
    <cellStyle name="Navadno 2 5 3 2" xfId="1531"/>
    <cellStyle name="Navadno 2 5 3 3" xfId="1532"/>
    <cellStyle name="Navadno 2 5 3 3 2" xfId="1533"/>
    <cellStyle name="Navadno 2 5 4" xfId="1534"/>
    <cellStyle name="Navadno 2 5 4 2" xfId="1535"/>
    <cellStyle name="Navadno 2 5 5" xfId="1536"/>
    <cellStyle name="Navadno 2 5 5 2" xfId="1537"/>
    <cellStyle name="Navadno 2 6" xfId="88"/>
    <cellStyle name="Navadno 2 6 2" xfId="598"/>
    <cellStyle name="Navadno 2 7" xfId="395"/>
    <cellStyle name="Navadno 2 7 2" xfId="599"/>
    <cellStyle name="Navadno 2 8" xfId="396"/>
    <cellStyle name="Navadno 2 8 2" xfId="600"/>
    <cellStyle name="Navadno 2 9" xfId="397"/>
    <cellStyle name="Navadno 2_List1" xfId="398"/>
    <cellStyle name="Navadno 21" xfId="601"/>
    <cellStyle name="Navadno 29" xfId="1538"/>
    <cellStyle name="Navadno 3" xfId="3"/>
    <cellStyle name="Navadno 3 10" xfId="1539"/>
    <cellStyle name="Navadno 3 11 18" xfId="1540"/>
    <cellStyle name="Navadno 3 11 18 2" xfId="1541"/>
    <cellStyle name="Navadno 3 12" xfId="109"/>
    <cellStyle name="Navadno 3 2" xfId="1"/>
    <cellStyle name="Navadno 3 2 2" xfId="8"/>
    <cellStyle name="Navadno 3 2 2 2" xfId="23"/>
    <cellStyle name="Navadno 3 2 2 2 2" xfId="94"/>
    <cellStyle name="Navadno 3 2 2 2 2 2" xfId="602"/>
    <cellStyle name="Navadno 3 2 2 2 2 2 2" xfId="603"/>
    <cellStyle name="Navadno 3 2 2 2 2 3" xfId="604"/>
    <cellStyle name="Navadno 3 2 2 2 3" xfId="605"/>
    <cellStyle name="Navadno 3 2 2 2 3 2" xfId="606"/>
    <cellStyle name="Navadno 3 2 2 2 4" xfId="607"/>
    <cellStyle name="Navadno 3 2 2 2 4 2" xfId="608"/>
    <cellStyle name="Navadno 3 2 2 2 5" xfId="609"/>
    <cellStyle name="Navadno 3 2 2 2 5 2" xfId="610"/>
    <cellStyle name="Navadno 3 2 2 2 6" xfId="611"/>
    <cellStyle name="Navadno 3 2 2 3" xfId="14"/>
    <cellStyle name="Navadno 3 2 2 3 2" xfId="90"/>
    <cellStyle name="Navadno 3 2 2 3 2 2" xfId="612"/>
    <cellStyle name="Navadno 3 2 2 3 3" xfId="613"/>
    <cellStyle name="Navadno 3 2 2 4" xfId="86"/>
    <cellStyle name="Navadno 3 2 2 4 2" xfId="614"/>
    <cellStyle name="Navadno 3 2 2 5" xfId="615"/>
    <cellStyle name="Navadno 3 2 2 5 2" xfId="616"/>
    <cellStyle name="Navadno 3 2 2 6" xfId="617"/>
    <cellStyle name="Navadno 3 2 2 6 2" xfId="618"/>
    <cellStyle name="Navadno 3 2 2 7" xfId="619"/>
    <cellStyle name="Navadno 3 2 2 8" xfId="620"/>
    <cellStyle name="Navadno 3 2 2 9" xfId="621"/>
    <cellStyle name="Navadno 3 2 3" xfId="24"/>
    <cellStyle name="Navadno 3 2 3 2" xfId="95"/>
    <cellStyle name="Navadno 3 2 3 2 2" xfId="622"/>
    <cellStyle name="Navadno 3 2 3 2 2 2" xfId="623"/>
    <cellStyle name="Navadno 3 2 3 2 3" xfId="624"/>
    <cellStyle name="Navadno 3 2 3 2 4" xfId="1542"/>
    <cellStyle name="Navadno 3 2 3 3" xfId="399"/>
    <cellStyle name="Navadno 3 2 3 3 2" xfId="625"/>
    <cellStyle name="Navadno 3 2 3 4" xfId="626"/>
    <cellStyle name="Navadno 3 2 3 4 2" xfId="627"/>
    <cellStyle name="Navadno 3 2 3 5" xfId="628"/>
    <cellStyle name="Navadno 3 2 3 5 2" xfId="629"/>
    <cellStyle name="Navadno 3 2 3 6" xfId="630"/>
    <cellStyle name="Navadno 3 2 4" xfId="18"/>
    <cellStyle name="Navadno 3 2 4 2" xfId="91"/>
    <cellStyle name="Navadno 3 2 4 2 2" xfId="631"/>
    <cellStyle name="Navadno 3 2 4 3" xfId="110"/>
    <cellStyle name="Navadno 3 2 4 3 2" xfId="1543"/>
    <cellStyle name="Navadno 3 2 4 3 2 2" xfId="1544"/>
    <cellStyle name="Navadno 3 2 5" xfId="81"/>
    <cellStyle name="Navadno 3 2 5 2" xfId="100"/>
    <cellStyle name="Navadno 3 2 5 2 2" xfId="1545"/>
    <cellStyle name="Navadno 3 2 5 3" xfId="1546"/>
    <cellStyle name="Navadno 3 2 6" xfId="84"/>
    <cellStyle name="Navadno 3 2 6 2" xfId="632"/>
    <cellStyle name="Navadno 3 2 7" xfId="633"/>
    <cellStyle name="Navadno 3 2 7 2" xfId="634"/>
    <cellStyle name="Navadno 3 2 8" xfId="635"/>
    <cellStyle name="Navadno 3 3" xfId="7"/>
    <cellStyle name="Navadno 3 3 2" xfId="9"/>
    <cellStyle name="Navadno 3 3 2 2" xfId="87"/>
    <cellStyle name="Navadno 3 3 2 3" xfId="1547"/>
    <cellStyle name="Navadno 3 3 2 3 2" xfId="1548"/>
    <cellStyle name="Navadno 3 3 2 4" xfId="1549"/>
    <cellStyle name="Navadno 3 3 3" xfId="78"/>
    <cellStyle name="Navadno 3 3 3 2" xfId="97"/>
    <cellStyle name="Navadno 3 3 3 2 2" xfId="1550"/>
    <cellStyle name="Navadno 3 3 3 3" xfId="1551"/>
    <cellStyle name="Navadno 3 3 4" xfId="85"/>
    <cellStyle name="Navadno 3 3 5" xfId="400"/>
    <cellStyle name="Navadno 3 3 5 2" xfId="1552"/>
    <cellStyle name="Navadno 3 3 6" xfId="1553"/>
    <cellStyle name="Navadno 3 3 6 2" xfId="1554"/>
    <cellStyle name="Navadno 3 3 6 2 2" xfId="1555"/>
    <cellStyle name="Navadno 3 3 6 2 2 2" xfId="1556"/>
    <cellStyle name="Navadno 3 3 6 2 2 3" xfId="1557"/>
    <cellStyle name="Navadno 3 3 6 2 3" xfId="1558"/>
    <cellStyle name="Navadno 3 3 6 3" xfId="1559"/>
    <cellStyle name="Navadno 3 3 6 3 2" xfId="1560"/>
    <cellStyle name="Navadno 3 3 6 3 3" xfId="1561"/>
    <cellStyle name="Navadno 3 3 6 4" xfId="1562"/>
    <cellStyle name="Navadno 3 3 6 5" xfId="1563"/>
    <cellStyle name="Navadno 3 3 7" xfId="1564"/>
    <cellStyle name="Navadno 3 3 7 2" xfId="1565"/>
    <cellStyle name="Navadno 3 3 8" xfId="1566"/>
    <cellStyle name="Navadno 3 4" xfId="17"/>
    <cellStyle name="Navadno 3 4 2" xfId="401"/>
    <cellStyle name="Navadno 3 4 3" xfId="402"/>
    <cellStyle name="Navadno 3 4 4" xfId="1567"/>
    <cellStyle name="Navadno 3 4 4 2" xfId="1568"/>
    <cellStyle name="Navadno 3 4 5" xfId="1569"/>
    <cellStyle name="Navadno 3 4 6" xfId="1570"/>
    <cellStyle name="Navadno 3 5" xfId="79"/>
    <cellStyle name="Navadno 3 5 2" xfId="98"/>
    <cellStyle name="Navadno 3 5 2 2" xfId="1571"/>
    <cellStyle name="Navadno 3 5 3" xfId="1572"/>
    <cellStyle name="Navadno 3 5 4" xfId="1573"/>
    <cellStyle name="Navadno 3 6" xfId="104"/>
    <cellStyle name="Navadno 3 6 2" xfId="1574"/>
    <cellStyle name="Navadno 3 6 3" xfId="1575"/>
    <cellStyle name="Navadno 3 7" xfId="108"/>
    <cellStyle name="Navadno 3 8" xfId="403"/>
    <cellStyle name="Navadno 3 9" xfId="1576"/>
    <cellStyle name="Navadno 3 9 2" xfId="1577"/>
    <cellStyle name="Navadno 3 9 3" xfId="1578"/>
    <cellStyle name="Navadno 3 9 4" xfId="1579"/>
    <cellStyle name="Navadno 3_List1" xfId="404"/>
    <cellStyle name="Navadno 362" xfId="636"/>
    <cellStyle name="Navadno 4" xfId="5"/>
    <cellStyle name="Navadno 4 10" xfId="1580"/>
    <cellStyle name="Navadno 4 2" xfId="4"/>
    <cellStyle name="Navadno 4 2 2" xfId="15"/>
    <cellStyle name="Navadno 4 2 2 2" xfId="405"/>
    <cellStyle name="Navadno 4 2 2 3" xfId="1581"/>
    <cellStyle name="Navadno 4 2 2 4" xfId="1582"/>
    <cellStyle name="Navadno 4 2 3" xfId="82"/>
    <cellStyle name="Navadno 4 2 4" xfId="406"/>
    <cellStyle name="Navadno 4 2 4 2" xfId="1583"/>
    <cellStyle name="Navadno 4 2 4 3" xfId="1584"/>
    <cellStyle name="Navadno 4 2 4 4" xfId="1585"/>
    <cellStyle name="Navadno 4 2 5" xfId="1586"/>
    <cellStyle name="Navadno 4 2 5 2" xfId="1587"/>
    <cellStyle name="Navadno 4 2 5 2 2" xfId="1588"/>
    <cellStyle name="Navadno 4 2 5 2 3" xfId="1589"/>
    <cellStyle name="Navadno 4 2 5 3" xfId="1590"/>
    <cellStyle name="Navadno 4 2 6" xfId="1591"/>
    <cellStyle name="Navadno 4 2 7" xfId="1592"/>
    <cellStyle name="Navadno 4 3" xfId="407"/>
    <cellStyle name="Navadno 4 3 2" xfId="408"/>
    <cellStyle name="Navadno 4 3 3" xfId="409"/>
    <cellStyle name="Navadno 4 3 4" xfId="1593"/>
    <cellStyle name="Navadno 4 3 5" xfId="1594"/>
    <cellStyle name="Navadno 4 4" xfId="410"/>
    <cellStyle name="Navadno 4 4 2" xfId="411"/>
    <cellStyle name="Navadno 4 4 2 2" xfId="1595"/>
    <cellStyle name="Navadno 4 4 3" xfId="412"/>
    <cellStyle name="Navadno 4 4 3 2" xfId="1596"/>
    <cellStyle name="Navadno 4 4 4" xfId="1597"/>
    <cellStyle name="Navadno 4 4 5" xfId="1598"/>
    <cellStyle name="Navadno 4 5" xfId="413"/>
    <cellStyle name="Navadno 4 5 2" xfId="414"/>
    <cellStyle name="Navadno 4 5 2 2" xfId="415"/>
    <cellStyle name="Navadno 4 5 2 2 2" xfId="1599"/>
    <cellStyle name="Navadno 4 5 2 3" xfId="1600"/>
    <cellStyle name="Navadno 4 5 3" xfId="1601"/>
    <cellStyle name="Navadno 4 5 3 2" xfId="1602"/>
    <cellStyle name="Navadno 4 5 4" xfId="1603"/>
    <cellStyle name="Navadno 4 6" xfId="416"/>
    <cellStyle name="Navadno 4 7" xfId="417"/>
    <cellStyle name="Navadno 4 8" xfId="418"/>
    <cellStyle name="Navadno 4 9" xfId="1604"/>
    <cellStyle name="Navadno 4 9 2" xfId="1605"/>
    <cellStyle name="Navadno 4 9 3" xfId="1606"/>
    <cellStyle name="Navadno 4 9 4" xfId="1607"/>
    <cellStyle name="Navadno 4 9 5" xfId="1608"/>
    <cellStyle name="Navadno 4 9 6" xfId="1609"/>
    <cellStyle name="Navadno 4_List1" xfId="419"/>
    <cellStyle name="Navadno 5" xfId="74"/>
    <cellStyle name="Navadno 5 2" xfId="420"/>
    <cellStyle name="Navadno 5 2 2" xfId="421"/>
    <cellStyle name="Navadno 5 2 2 2" xfId="1610"/>
    <cellStyle name="Navadno 5 2 3" xfId="422"/>
    <cellStyle name="Navadno 5 2 3 2" xfId="1611"/>
    <cellStyle name="Navadno 5 2 4" xfId="1612"/>
    <cellStyle name="Navadno 5 2 5" xfId="1613"/>
    <cellStyle name="Navadno 5 2 6" xfId="1614"/>
    <cellStyle name="Navadno 5 3" xfId="423"/>
    <cellStyle name="Navadno 5 3 2" xfId="1615"/>
    <cellStyle name="Navadno 5 3 2 2" xfId="1616"/>
    <cellStyle name="Navadno 5 3 2 3" xfId="1617"/>
    <cellStyle name="Navadno 5 3 3" xfId="1618"/>
    <cellStyle name="Navadno 5 4" xfId="1619"/>
    <cellStyle name="Navadno 5 4 2" xfId="1620"/>
    <cellStyle name="Navadno 5 4 2 2" xfId="1621"/>
    <cellStyle name="Navadno 5 4 3" xfId="1622"/>
    <cellStyle name="Navadno 5 4 4" xfId="1623"/>
    <cellStyle name="Navadno 5 5" xfId="1624"/>
    <cellStyle name="Navadno 5 6" xfId="1625"/>
    <cellStyle name="Navadno 5 7" xfId="1626"/>
    <cellStyle name="Navadno 6" xfId="107"/>
    <cellStyle name="Navadno 6 2" xfId="424"/>
    <cellStyle name="Navadno 6 2 2" xfId="1627"/>
    <cellStyle name="Navadno 6 2 2 2" xfId="1628"/>
    <cellStyle name="Navadno 6 2 3" xfId="1629"/>
    <cellStyle name="Navadno 6 3" xfId="425"/>
    <cellStyle name="Navadno 6 4" xfId="1630"/>
    <cellStyle name="Navadno 6 4 2" xfId="1631"/>
    <cellStyle name="Navadno 6 4 3" xfId="1632"/>
    <cellStyle name="Navadno 6 4 4" xfId="1633"/>
    <cellStyle name="Navadno 6 5" xfId="1634"/>
    <cellStyle name="Navadno 6 6" xfId="1635"/>
    <cellStyle name="Navadno 6 7" xfId="1636"/>
    <cellStyle name="Navadno 7" xfId="426"/>
    <cellStyle name="Navadno 7 2" xfId="1637"/>
    <cellStyle name="Navadno 7 2 2" xfId="1638"/>
    <cellStyle name="Navadno 7 2 2 2" xfId="1639"/>
    <cellStyle name="Navadno 7 2 3" xfId="1640"/>
    <cellStyle name="Navadno 7 3" xfId="1641"/>
    <cellStyle name="Navadno 7 3 2" xfId="1642"/>
    <cellStyle name="Navadno 7 4" xfId="1643"/>
    <cellStyle name="Navadno 7 5" xfId="1644"/>
    <cellStyle name="Navadno 8" xfId="427"/>
    <cellStyle name="Navadno 8 2" xfId="1645"/>
    <cellStyle name="Navadno 8 2 2" xfId="1646"/>
    <cellStyle name="Navadno 8 3" xfId="1647"/>
    <cellStyle name="Navadno 8 3 2" xfId="1648"/>
    <cellStyle name="Navadno 8 4" xfId="1649"/>
    <cellStyle name="Navadno 8 5" xfId="1650"/>
    <cellStyle name="Navadno 8 5 2" xfId="1651"/>
    <cellStyle name="Navadno 8 6" xfId="1652"/>
    <cellStyle name="Navadno 8 6 2" xfId="1653"/>
    <cellStyle name="Navadno 9" xfId="428"/>
    <cellStyle name="Navadno 9 2" xfId="429"/>
    <cellStyle name="Navadno 9 2 2" xfId="1654"/>
    <cellStyle name="Navadno 9 2 3" xfId="1655"/>
    <cellStyle name="Navadno 9 3" xfId="1656"/>
    <cellStyle name="Navadno 9 3 2" xfId="1657"/>
    <cellStyle name="Navadno 9 4" xfId="1658"/>
    <cellStyle name="Navadno 9 5" xfId="1659"/>
    <cellStyle name="Navadno 9 6" xfId="1660"/>
    <cellStyle name="Navadno 9 7" xfId="1661"/>
    <cellStyle name="Navadno 9 8" xfId="1662"/>
    <cellStyle name="Navadno_List1" xfId="2146"/>
    <cellStyle name="Navadno_List1_2 3" xfId="2147"/>
    <cellStyle name="Navadno_prob_kal_6" xfId="2149"/>
    <cellStyle name="Navadno_Smodiš" xfId="2150"/>
    <cellStyle name="Navadno_Varaš Turnišče strojno" xfId="2148"/>
    <cellStyle name="Neutral" xfId="1663"/>
    <cellStyle name="Neutral 2" xfId="1664"/>
    <cellStyle name="Neutral 3" xfId="1665"/>
    <cellStyle name="Neutral 3 2" xfId="1666"/>
    <cellStyle name="Neutral 4" xfId="1667"/>
    <cellStyle name="Neutral 5" xfId="1668"/>
    <cellStyle name="Neutral 6" xfId="1669"/>
    <cellStyle name="Nevtralno 2" xfId="56"/>
    <cellStyle name="Nevtralno 2 2" xfId="430"/>
    <cellStyle name="Nevtralno 2 2 2" xfId="431"/>
    <cellStyle name="Nevtralno 2 2 2 2" xfId="1670"/>
    <cellStyle name="Nevtralno 2 2 3" xfId="432"/>
    <cellStyle name="Nevtralno 2 2 3 2" xfId="1671"/>
    <cellStyle name="Nevtralno 2 2 4" xfId="433"/>
    <cellStyle name="Nevtralno 2 2 5" xfId="1672"/>
    <cellStyle name="Nevtralno 2 2 5 2" xfId="1673"/>
    <cellStyle name="Nevtralno 2 3" xfId="434"/>
    <cellStyle name="Nevtralno 2 4" xfId="435"/>
    <cellStyle name="Nevtralno 2 4 2" xfId="1674"/>
    <cellStyle name="Nevtralno 2 5" xfId="436"/>
    <cellStyle name="Nevtralno 2 6" xfId="1675"/>
    <cellStyle name="Nevtralno 2 7" xfId="1676"/>
    <cellStyle name="Nevtralno 3" xfId="437"/>
    <cellStyle name="Nevtralno 3 2" xfId="438"/>
    <cellStyle name="Nevtralno 3 3" xfId="1677"/>
    <cellStyle name="Nevtralno 4" xfId="1678"/>
    <cellStyle name="Nevtralno 4 2" xfId="1679"/>
    <cellStyle name="Nevtralno 4 2 2" xfId="1680"/>
    <cellStyle name="Nevtralno 4 3" xfId="1681"/>
    <cellStyle name="Nevtralno 4 4" xfId="1682"/>
    <cellStyle name="Nevtralno 4 4 2" xfId="1683"/>
    <cellStyle name="Nivo_1_GlNaslov" xfId="73"/>
    <cellStyle name="Normal 10" xfId="1684"/>
    <cellStyle name="Normal 10 2" xfId="1685"/>
    <cellStyle name="Normal 10 2 2" xfId="1686"/>
    <cellStyle name="Normal 10 2 3" xfId="1687"/>
    <cellStyle name="Normal 10 2 4" xfId="1688"/>
    <cellStyle name="Normal 11" xfId="1689"/>
    <cellStyle name="Normal 11 2" xfId="1690"/>
    <cellStyle name="Normal 12" xfId="1691"/>
    <cellStyle name="Normal 12 2" xfId="1692"/>
    <cellStyle name="Normal 13" xfId="1693"/>
    <cellStyle name="Normal 13 2" xfId="1694"/>
    <cellStyle name="Normal 14" xfId="1695"/>
    <cellStyle name="Normal 14 2" xfId="1696"/>
    <cellStyle name="Normal 15" xfId="1697"/>
    <cellStyle name="Normal 15 2" xfId="1698"/>
    <cellStyle name="Normal 16" xfId="1699"/>
    <cellStyle name="Normal 16 2" xfId="1700"/>
    <cellStyle name="Normal 17" xfId="1701"/>
    <cellStyle name="Normal 17 2" xfId="1702"/>
    <cellStyle name="Normal 18" xfId="1703"/>
    <cellStyle name="Normal 18 2" xfId="1704"/>
    <cellStyle name="Normal 19" xfId="1705"/>
    <cellStyle name="Normal 2" xfId="105"/>
    <cellStyle name="Normal 2 2" xfId="439"/>
    <cellStyle name="Normal 2 2 2" xfId="440"/>
    <cellStyle name="Normal 2 2 2 2" xfId="1706"/>
    <cellStyle name="Normal 2 2 3" xfId="1707"/>
    <cellStyle name="Normal 2 3" xfId="441"/>
    <cellStyle name="Normal 2 3 2" xfId="1708"/>
    <cellStyle name="Normal 2 3 2 2" xfId="1709"/>
    <cellStyle name="Normal 2 3 3" xfId="1710"/>
    <cellStyle name="Normal 2 4" xfId="442"/>
    <cellStyle name="Normal 2 5" xfId="443"/>
    <cellStyle name="Normal 2 6" xfId="1711"/>
    <cellStyle name="Normal 2 7" xfId="1712"/>
    <cellStyle name="Normal 2 8" xfId="1713"/>
    <cellStyle name="Normal 20" xfId="1714"/>
    <cellStyle name="Normal 20 2" xfId="1715"/>
    <cellStyle name="Normal 21" xfId="1716"/>
    <cellStyle name="Normal 22" xfId="1717"/>
    <cellStyle name="Normal 23" xfId="1718"/>
    <cellStyle name="Normal 23 2" xfId="1719"/>
    <cellStyle name="Normal 24" xfId="1720"/>
    <cellStyle name="Normal 24 2" xfId="1721"/>
    <cellStyle name="Normal 25" xfId="1722"/>
    <cellStyle name="Normal 25 2" xfId="1723"/>
    <cellStyle name="Normal 26" xfId="1724"/>
    <cellStyle name="Normal 27" xfId="1725"/>
    <cellStyle name="Normal 28" xfId="1726"/>
    <cellStyle name="Normal 29" xfId="1727"/>
    <cellStyle name="Normal 29 2" xfId="1728"/>
    <cellStyle name="Normal 3" xfId="27"/>
    <cellStyle name="Normal 3 2" xfId="444"/>
    <cellStyle name="Normal 3 2 2" xfId="445"/>
    <cellStyle name="Normal 3 2 2 2" xfId="1729"/>
    <cellStyle name="Normal 3 2 3" xfId="1730"/>
    <cellStyle name="Normal 3 2 4" xfId="1731"/>
    <cellStyle name="Normal 3 3" xfId="446"/>
    <cellStyle name="Normal 3 4" xfId="447"/>
    <cellStyle name="Normal 3 4 2" xfId="448"/>
    <cellStyle name="Normal 3 4 2 2" xfId="1732"/>
    <cellStyle name="Normal 3 4 3" xfId="1733"/>
    <cellStyle name="Normal 3 5" xfId="449"/>
    <cellStyle name="Normal 3 5 2" xfId="1734"/>
    <cellStyle name="Normal 3 6" xfId="1735"/>
    <cellStyle name="Normal 3 6 2" xfId="1736"/>
    <cellStyle name="Normal 3 6 3" xfId="1737"/>
    <cellStyle name="Normal 3 7" xfId="1738"/>
    <cellStyle name="Normal 3 8" xfId="1739"/>
    <cellStyle name="Normal 30" xfId="1740"/>
    <cellStyle name="Normal 30 2" xfId="1741"/>
    <cellStyle name="Normal 31" xfId="1742"/>
    <cellStyle name="Normal 31 2" xfId="1743"/>
    <cellStyle name="Normal 32" xfId="1744"/>
    <cellStyle name="Normal 32 2" xfId="1745"/>
    <cellStyle name="Normal 33" xfId="1746"/>
    <cellStyle name="Normal 33 2" xfId="1747"/>
    <cellStyle name="Normal 34" xfId="1748"/>
    <cellStyle name="Normal 34 2" xfId="1749"/>
    <cellStyle name="Normal 35" xfId="1750"/>
    <cellStyle name="Normal 35 2" xfId="1751"/>
    <cellStyle name="Normal 36" xfId="1752"/>
    <cellStyle name="Normal 36 2" xfId="1753"/>
    <cellStyle name="Normal 37" xfId="1754"/>
    <cellStyle name="Normal 37 2" xfId="1755"/>
    <cellStyle name="Normal 38" xfId="1756"/>
    <cellStyle name="Normal 39" xfId="1757"/>
    <cellStyle name="Normal 4" xfId="450"/>
    <cellStyle name="Normal 4 2" xfId="1758"/>
    <cellStyle name="Normal 4 2 2" xfId="1759"/>
    <cellStyle name="Normal 4 2 2 2" xfId="1760"/>
    <cellStyle name="Normal 4 2 3" xfId="1761"/>
    <cellStyle name="Normal 4 3" xfId="1762"/>
    <cellStyle name="Normal 40" xfId="1763"/>
    <cellStyle name="normal 41" xfId="1764"/>
    <cellStyle name="Normal 5" xfId="1765"/>
    <cellStyle name="Normal 5 2" xfId="1766"/>
    <cellStyle name="Normal 6" xfId="1767"/>
    <cellStyle name="Normal 6 2" xfId="1768"/>
    <cellStyle name="Normal 7" xfId="1769"/>
    <cellStyle name="Normal 7 2" xfId="1770"/>
    <cellStyle name="Normal 8" xfId="1771"/>
    <cellStyle name="Normal 8 2" xfId="1772"/>
    <cellStyle name="Normal 9" xfId="1773"/>
    <cellStyle name="Normal 9 2" xfId="1774"/>
    <cellStyle name="Normal_02 Popis Vodovod+Kanalizacija" xfId="1775"/>
    <cellStyle name="Normal_BoQ - cene sit_eur" xfId="2"/>
    <cellStyle name="Normale_CCTV Price List Jan-Jun 2005" xfId="13"/>
    <cellStyle name="Normalno 2" xfId="1776"/>
    <cellStyle name="Note" xfId="1777"/>
    <cellStyle name="Note 2" xfId="451"/>
    <cellStyle name="Note 2 2" xfId="1778"/>
    <cellStyle name="Note 3" xfId="452"/>
    <cellStyle name="Note 4" xfId="453"/>
    <cellStyle name="Note 5" xfId="1779"/>
    <cellStyle name="Note 6" xfId="1780"/>
    <cellStyle name="Note 6 2" xfId="1781"/>
    <cellStyle name="Note 7" xfId="1782"/>
    <cellStyle name="Note 8" xfId="1783"/>
    <cellStyle name="NOVO" xfId="454"/>
    <cellStyle name="NOVO 2" xfId="455"/>
    <cellStyle name="NOVO 2 2" xfId="456"/>
    <cellStyle name="NOVO 2 2 2" xfId="1784"/>
    <cellStyle name="NOVO 2 3" xfId="1785"/>
    <cellStyle name="NOVO 3" xfId="457"/>
    <cellStyle name="NOVO 3 2" xfId="458"/>
    <cellStyle name="NOVO 3 2 2" xfId="1786"/>
    <cellStyle name="NOVO 3 3" xfId="1787"/>
    <cellStyle name="NOVO 4" xfId="459"/>
    <cellStyle name="NOVO 4 2" xfId="1788"/>
    <cellStyle name="NOVO 5" xfId="1789"/>
    <cellStyle name="NOVO_Popis DSO Brežice - elektrika" xfId="460"/>
    <cellStyle name="Odstotek 2" xfId="57"/>
    <cellStyle name="Odstotek 2 2" xfId="1790"/>
    <cellStyle name="Odstotek 2 2 2" xfId="1791"/>
    <cellStyle name="Odstotek 2 2 3" xfId="1792"/>
    <cellStyle name="Odstotek 2 3" xfId="1793"/>
    <cellStyle name="Odstotek 2 4" xfId="1794"/>
    <cellStyle name="Odstotek 3" xfId="1795"/>
    <cellStyle name="Odstotek 3 2" xfId="1796"/>
    <cellStyle name="Odstotek 4" xfId="1797"/>
    <cellStyle name="oft Excel]_x000d__x000a_Comment=The open=/f lines load custom functions into the Paste Function list._x000d__x000a_Maximized=3_x000d__x000a_Basics=1_x000d__x000a_A" xfId="1798"/>
    <cellStyle name="Opomba 2" xfId="58"/>
    <cellStyle name="Opomba 2 2" xfId="461"/>
    <cellStyle name="Opomba 2 2 2" xfId="462"/>
    <cellStyle name="Opomba 2 2 3" xfId="463"/>
    <cellStyle name="Opomba 2 2 4" xfId="464"/>
    <cellStyle name="Opomba 2 2 5" xfId="1799"/>
    <cellStyle name="Opomba 2 2 6" xfId="1800"/>
    <cellStyle name="Opomba 2 2 7" xfId="1801"/>
    <cellStyle name="Opomba 2 3" xfId="465"/>
    <cellStyle name="Opomba 2 3 2" xfId="466"/>
    <cellStyle name="Opomba 2 3 3" xfId="467"/>
    <cellStyle name="Opomba 2 3 3 2" xfId="1802"/>
    <cellStyle name="Opomba 2 3 4" xfId="1803"/>
    <cellStyle name="Opomba 2 4" xfId="468"/>
    <cellStyle name="Opomba 2 5" xfId="469"/>
    <cellStyle name="Opomba 2 6" xfId="470"/>
    <cellStyle name="Opomba 2 7" xfId="1804"/>
    <cellStyle name="Opomba 3" xfId="471"/>
    <cellStyle name="Opomba 3 2" xfId="472"/>
    <cellStyle name="Opomba 3 2 2" xfId="473"/>
    <cellStyle name="Opomba 3 2 3" xfId="1805"/>
    <cellStyle name="Opomba 3 3" xfId="474"/>
    <cellStyle name="Opomba 3 3 2" xfId="475"/>
    <cellStyle name="Opomba 3 3 2 2" xfId="1806"/>
    <cellStyle name="Opomba 3 3 3" xfId="1807"/>
    <cellStyle name="Opomba 3 3 4" xfId="1808"/>
    <cellStyle name="Opomba 3 4" xfId="476"/>
    <cellStyle name="Opomba 3 5" xfId="1809"/>
    <cellStyle name="Opomba 3 6" xfId="1810"/>
    <cellStyle name="Opomba 4" xfId="477"/>
    <cellStyle name="Opomba 5" xfId="1811"/>
    <cellStyle name="Opomba 5 2" xfId="1812"/>
    <cellStyle name="Opozorilo 2" xfId="59"/>
    <cellStyle name="Opozorilo 2 2" xfId="1813"/>
    <cellStyle name="Opozorilo 2 2 2" xfId="1814"/>
    <cellStyle name="Opozorilo 3" xfId="1815"/>
    <cellStyle name="Opozorilo 3 2" xfId="1816"/>
    <cellStyle name="Opozorilo 3 2 2" xfId="1817"/>
    <cellStyle name="Opozorilo 3 3" xfId="1818"/>
    <cellStyle name="Opozorilo 3 4" xfId="1819"/>
    <cellStyle name="Output" xfId="1820"/>
    <cellStyle name="Output 2" xfId="1821"/>
    <cellStyle name="Output 3" xfId="1822"/>
    <cellStyle name="Output 4" xfId="1823"/>
    <cellStyle name="Percent 2" xfId="1824"/>
    <cellStyle name="Percent 2 2" xfId="1825"/>
    <cellStyle name="Percent 3 2" xfId="1826"/>
    <cellStyle name="Percent 3 3" xfId="1827"/>
    <cellStyle name="Percent 3 4" xfId="1828"/>
    <cellStyle name="Percent 5 2" xfId="1829"/>
    <cellStyle name="Pojasnjevalno besedilo 2" xfId="60"/>
    <cellStyle name="Pojasnjevalno besedilo 2 2" xfId="1830"/>
    <cellStyle name="Pojasnjevalno besedilo 2 2 2" xfId="1831"/>
    <cellStyle name="Pojasnjevalno besedilo 3" xfId="1832"/>
    <cellStyle name="Pojasnjevalno besedilo 3 2" xfId="1833"/>
    <cellStyle name="Pojasnjevalno besedilo 3 2 2" xfId="1834"/>
    <cellStyle name="Pojasnjevalno besedilo 3 3" xfId="1835"/>
    <cellStyle name="Pojasnjevalno besedilo 3 4" xfId="1836"/>
    <cellStyle name="Pomoc" xfId="1837"/>
    <cellStyle name="Poudarek1 2" xfId="61"/>
    <cellStyle name="Poudarek1 2 2" xfId="478"/>
    <cellStyle name="Poudarek1 2 2 2" xfId="479"/>
    <cellStyle name="Poudarek1 2 2 2 2" xfId="1838"/>
    <cellStyle name="Poudarek1 2 2 3" xfId="480"/>
    <cellStyle name="Poudarek1 2 2 3 2" xfId="1839"/>
    <cellStyle name="Poudarek1 2 2 4" xfId="481"/>
    <cellStyle name="Poudarek1 2 2 4 2" xfId="1840"/>
    <cellStyle name="Poudarek1 2 2 5" xfId="1841"/>
    <cellStyle name="Poudarek1 2 2 5 2" xfId="1842"/>
    <cellStyle name="Poudarek1 2 2 6" xfId="1843"/>
    <cellStyle name="Poudarek1 2 3" xfId="482"/>
    <cellStyle name="Poudarek1 2 3 2" xfId="1844"/>
    <cellStyle name="Poudarek1 2 4" xfId="483"/>
    <cellStyle name="Poudarek1 2 4 2" xfId="1845"/>
    <cellStyle name="Poudarek1 2 5" xfId="484"/>
    <cellStyle name="Poudarek1 2 6" xfId="1846"/>
    <cellStyle name="Poudarek1 2 6 2" xfId="1847"/>
    <cellStyle name="Poudarek1 2 6 3" xfId="1848"/>
    <cellStyle name="Poudarek1 2 6 3 2" xfId="1849"/>
    <cellStyle name="Poudarek1 2 6 3 3" xfId="1850"/>
    <cellStyle name="Poudarek1 2 6 4" xfId="1851"/>
    <cellStyle name="Poudarek1 2 6 5" xfId="1852"/>
    <cellStyle name="Poudarek1 2 7" xfId="1853"/>
    <cellStyle name="Poudarek1 3" xfId="485"/>
    <cellStyle name="Poudarek1 3 2" xfId="486"/>
    <cellStyle name="Poudarek1 3 2 2" xfId="1854"/>
    <cellStyle name="Poudarek1 3 3" xfId="1855"/>
    <cellStyle name="Poudarek1 4" xfId="1856"/>
    <cellStyle name="Poudarek1 4 2" xfId="1857"/>
    <cellStyle name="Poudarek1 4 2 2" xfId="1858"/>
    <cellStyle name="Poudarek1 4 3" xfId="1859"/>
    <cellStyle name="Poudarek1 4 4" xfId="1860"/>
    <cellStyle name="Poudarek1 4 5" xfId="1861"/>
    <cellStyle name="Poudarek1 4 5 2" xfId="1862"/>
    <cellStyle name="Poudarek1 4 5 2 2" xfId="1863"/>
    <cellStyle name="Poudarek1 4 5 3" xfId="1864"/>
    <cellStyle name="Poudarek2 2" xfId="62"/>
    <cellStyle name="Poudarek2 2 2" xfId="487"/>
    <cellStyle name="Poudarek2 2 2 2" xfId="488"/>
    <cellStyle name="Poudarek2 2 2 2 2" xfId="1865"/>
    <cellStyle name="Poudarek2 2 2 3" xfId="489"/>
    <cellStyle name="Poudarek2 2 2 3 2" xfId="1866"/>
    <cellStyle name="Poudarek2 2 2 4" xfId="490"/>
    <cellStyle name="Poudarek2 2 2 4 2" xfId="1867"/>
    <cellStyle name="Poudarek2 2 2 5" xfId="1868"/>
    <cellStyle name="Poudarek2 2 2 5 2" xfId="1869"/>
    <cellStyle name="Poudarek2 2 2 6" xfId="1870"/>
    <cellStyle name="Poudarek2 2 3" xfId="491"/>
    <cellStyle name="Poudarek2 2 3 2" xfId="1871"/>
    <cellStyle name="Poudarek2 2 4" xfId="492"/>
    <cellStyle name="Poudarek2 2 4 2" xfId="1872"/>
    <cellStyle name="Poudarek2 2 5" xfId="493"/>
    <cellStyle name="Poudarek2 2 6" xfId="1873"/>
    <cellStyle name="Poudarek2 2 7" xfId="1874"/>
    <cellStyle name="Poudarek2 3" xfId="494"/>
    <cellStyle name="Poudarek2 3 2" xfId="495"/>
    <cellStyle name="Poudarek2 3 2 2" xfId="1875"/>
    <cellStyle name="Poudarek2 3 3" xfId="1876"/>
    <cellStyle name="Poudarek2 4" xfId="1877"/>
    <cellStyle name="Poudarek2 4 2" xfId="1878"/>
    <cellStyle name="Poudarek2 4 2 2" xfId="1879"/>
    <cellStyle name="Poudarek2 4 3" xfId="1880"/>
    <cellStyle name="Poudarek2 4 4" xfId="1881"/>
    <cellStyle name="Poudarek2 4 4 2" xfId="1882"/>
    <cellStyle name="Poudarek3 2" xfId="63"/>
    <cellStyle name="Poudarek3 2 2" xfId="496"/>
    <cellStyle name="Poudarek3 2 2 2" xfId="497"/>
    <cellStyle name="Poudarek3 2 2 2 2" xfId="1883"/>
    <cellStyle name="Poudarek3 2 2 3" xfId="498"/>
    <cellStyle name="Poudarek3 2 2 3 2" xfId="1884"/>
    <cellStyle name="Poudarek3 2 2 4" xfId="499"/>
    <cellStyle name="Poudarek3 2 2 4 2" xfId="1885"/>
    <cellStyle name="Poudarek3 2 2 5" xfId="1886"/>
    <cellStyle name="Poudarek3 2 2 5 2" xfId="1887"/>
    <cellStyle name="Poudarek3 2 2 6" xfId="1888"/>
    <cellStyle name="Poudarek3 2 3" xfId="500"/>
    <cellStyle name="Poudarek3 2 3 2" xfId="1889"/>
    <cellStyle name="Poudarek3 2 4" xfId="501"/>
    <cellStyle name="Poudarek3 2 4 2" xfId="1890"/>
    <cellStyle name="Poudarek3 2 5" xfId="502"/>
    <cellStyle name="Poudarek3 2 6" xfId="1891"/>
    <cellStyle name="Poudarek3 2 7" xfId="1892"/>
    <cellStyle name="Poudarek3 3" xfId="503"/>
    <cellStyle name="Poudarek3 3 2" xfId="504"/>
    <cellStyle name="Poudarek3 3 2 2" xfId="1893"/>
    <cellStyle name="Poudarek3 3 3" xfId="1894"/>
    <cellStyle name="Poudarek3 4" xfId="1895"/>
    <cellStyle name="Poudarek3 4 2" xfId="1896"/>
    <cellStyle name="Poudarek3 4 2 2" xfId="1897"/>
    <cellStyle name="Poudarek3 4 3" xfId="1898"/>
    <cellStyle name="Poudarek3 4 4" xfId="1899"/>
    <cellStyle name="Poudarek3 4 4 2" xfId="1900"/>
    <cellStyle name="Poudarek4 2" xfId="64"/>
    <cellStyle name="Poudarek4 2 2" xfId="505"/>
    <cellStyle name="Poudarek4 2 2 2" xfId="506"/>
    <cellStyle name="Poudarek4 2 2 2 2" xfId="1901"/>
    <cellStyle name="Poudarek4 2 2 3" xfId="507"/>
    <cellStyle name="Poudarek4 2 2 3 2" xfId="1902"/>
    <cellStyle name="Poudarek4 2 2 4" xfId="508"/>
    <cellStyle name="Poudarek4 2 2 4 2" xfId="1903"/>
    <cellStyle name="Poudarek4 2 2 5" xfId="1904"/>
    <cellStyle name="Poudarek4 2 2 5 2" xfId="1905"/>
    <cellStyle name="Poudarek4 2 2 6" xfId="1906"/>
    <cellStyle name="Poudarek4 2 3" xfId="509"/>
    <cellStyle name="Poudarek4 2 3 2" xfId="1907"/>
    <cellStyle name="Poudarek4 2 4" xfId="510"/>
    <cellStyle name="Poudarek4 2 4 2" xfId="1908"/>
    <cellStyle name="Poudarek4 2 5" xfId="511"/>
    <cellStyle name="Poudarek4 2 6" xfId="1909"/>
    <cellStyle name="Poudarek4 2 7" xfId="1910"/>
    <cellStyle name="Poudarek4 3" xfId="512"/>
    <cellStyle name="Poudarek4 3 2" xfId="513"/>
    <cellStyle name="Poudarek4 3 2 2" xfId="1911"/>
    <cellStyle name="Poudarek4 3 3" xfId="1912"/>
    <cellStyle name="Poudarek4 4" xfId="1913"/>
    <cellStyle name="Poudarek4 4 2" xfId="1914"/>
    <cellStyle name="Poudarek4 4 2 2" xfId="1915"/>
    <cellStyle name="Poudarek4 4 3" xfId="1916"/>
    <cellStyle name="Poudarek4 4 4" xfId="1917"/>
    <cellStyle name="Poudarek4 4 4 2" xfId="1918"/>
    <cellStyle name="Poudarek5 2" xfId="65"/>
    <cellStyle name="Poudarek5 2 2" xfId="514"/>
    <cellStyle name="Poudarek5 2 2 2" xfId="515"/>
    <cellStyle name="Poudarek5 2 2 2 2" xfId="1919"/>
    <cellStyle name="Poudarek5 2 2 3" xfId="1920"/>
    <cellStyle name="Poudarek5 2 2 3 2" xfId="1921"/>
    <cellStyle name="Poudarek5 2 2 4" xfId="1922"/>
    <cellStyle name="Poudarek5 2 3" xfId="516"/>
    <cellStyle name="Poudarek5 2 3 2" xfId="1923"/>
    <cellStyle name="Poudarek5 2 4" xfId="1924"/>
    <cellStyle name="Poudarek5 2 5" xfId="1925"/>
    <cellStyle name="Poudarek5 3" xfId="1926"/>
    <cellStyle name="Poudarek5 3 2" xfId="1927"/>
    <cellStyle name="Poudarek5 3 2 2" xfId="1928"/>
    <cellStyle name="Poudarek5 3 3" xfId="1929"/>
    <cellStyle name="Poudarek5 3 4" xfId="1930"/>
    <cellStyle name="Poudarek6 2" xfId="66"/>
    <cellStyle name="Poudarek6 2 2" xfId="517"/>
    <cellStyle name="Poudarek6 2 2 2" xfId="518"/>
    <cellStyle name="Poudarek6 2 2 2 2" xfId="1931"/>
    <cellStyle name="Poudarek6 2 2 3" xfId="519"/>
    <cellStyle name="Poudarek6 2 2 3 2" xfId="1932"/>
    <cellStyle name="Poudarek6 2 2 4" xfId="520"/>
    <cellStyle name="Poudarek6 2 2 4 2" xfId="1933"/>
    <cellStyle name="Poudarek6 2 2 5" xfId="1934"/>
    <cellStyle name="Poudarek6 2 2 5 2" xfId="1935"/>
    <cellStyle name="Poudarek6 2 2 6" xfId="1936"/>
    <cellStyle name="Poudarek6 2 3" xfId="521"/>
    <cellStyle name="Poudarek6 2 3 2" xfId="1937"/>
    <cellStyle name="Poudarek6 2 4" xfId="522"/>
    <cellStyle name="Poudarek6 2 4 2" xfId="1938"/>
    <cellStyle name="Poudarek6 2 5" xfId="523"/>
    <cellStyle name="Poudarek6 2 6" xfId="1939"/>
    <cellStyle name="Poudarek6 2 7" xfId="1940"/>
    <cellStyle name="Poudarek6 3" xfId="524"/>
    <cellStyle name="Poudarek6 3 2" xfId="525"/>
    <cellStyle name="Poudarek6 3 2 2" xfId="1941"/>
    <cellStyle name="Poudarek6 3 3" xfId="1942"/>
    <cellStyle name="Poudarek6 4" xfId="1943"/>
    <cellStyle name="Poudarek6 4 2" xfId="1944"/>
    <cellStyle name="Poudarek6 4 2 2" xfId="1945"/>
    <cellStyle name="Poudarek6 4 3" xfId="1946"/>
    <cellStyle name="Poudarek6 4 4" xfId="1947"/>
    <cellStyle name="Poudarek6 4 4 2" xfId="1948"/>
    <cellStyle name="Povezana celica 2" xfId="67"/>
    <cellStyle name="Povezana celica 2 2" xfId="526"/>
    <cellStyle name="Povezana celica 2 2 2" xfId="527"/>
    <cellStyle name="Povezana celica 2 2 2 2" xfId="1949"/>
    <cellStyle name="Povezana celica 2 2 3" xfId="528"/>
    <cellStyle name="Povezana celica 2 2 3 2" xfId="1950"/>
    <cellStyle name="Povezana celica 2 2 4" xfId="1951"/>
    <cellStyle name="Povezana celica 2 3" xfId="529"/>
    <cellStyle name="Povezana celica 2 3 2" xfId="1952"/>
    <cellStyle name="Povezana celica 2 4" xfId="530"/>
    <cellStyle name="Povezana celica 2 5" xfId="1953"/>
    <cellStyle name="Povezana celica 2 6" xfId="1954"/>
    <cellStyle name="Povezana celica 3" xfId="531"/>
    <cellStyle name="Povezana celica 3 2" xfId="532"/>
    <cellStyle name="Povezana celica 3 2 2" xfId="1955"/>
    <cellStyle name="Povezana celica 3 3" xfId="1956"/>
    <cellStyle name="Povezana celica 4" xfId="1957"/>
    <cellStyle name="Povezana celica 4 2" xfId="1958"/>
    <cellStyle name="Povezana celica 4 2 2" xfId="1959"/>
    <cellStyle name="Povezana celica 4 3" xfId="1960"/>
    <cellStyle name="Povezana celica 4 4" xfId="1961"/>
    <cellStyle name="Povezana celica 4 4 2" xfId="1962"/>
    <cellStyle name="Preveri celico 2" xfId="68"/>
    <cellStyle name="Preveri celico 2 2" xfId="533"/>
    <cellStyle name="Preveri celico 2 2 2" xfId="534"/>
    <cellStyle name="Preveri celico 2 2 2 2" xfId="1963"/>
    <cellStyle name="Preveri celico 2 2 3" xfId="1964"/>
    <cellStyle name="Preveri celico 2 2 3 2" xfId="1965"/>
    <cellStyle name="Preveri celico 2 2 4" xfId="1966"/>
    <cellStyle name="Preveri celico 2 3" xfId="535"/>
    <cellStyle name="Preveri celico 2 3 2" xfId="1967"/>
    <cellStyle name="Preveri celico 2 4" xfId="1968"/>
    <cellStyle name="Preveri celico 2 5" xfId="1969"/>
    <cellStyle name="Preveri celico 3" xfId="1970"/>
    <cellStyle name="Preveri celico 3 2" xfId="1971"/>
    <cellStyle name="Preveri celico 3 2 2" xfId="1972"/>
    <cellStyle name="Preveri celico 3 3" xfId="1973"/>
    <cellStyle name="Preveri celico 3 4" xfId="1974"/>
    <cellStyle name="Računanje 2" xfId="69"/>
    <cellStyle name="Računanje 2 2" xfId="536"/>
    <cellStyle name="Računanje 2 2 2" xfId="537"/>
    <cellStyle name="Računanje 2 2 2 2" xfId="1975"/>
    <cellStyle name="Računanje 2 2 3" xfId="538"/>
    <cellStyle name="Računanje 2 2 3 2" xfId="1976"/>
    <cellStyle name="Računanje 2 2 4" xfId="539"/>
    <cellStyle name="Računanje 2 2 5" xfId="1977"/>
    <cellStyle name="Računanje 2 2 5 2" xfId="1978"/>
    <cellStyle name="Računanje 2 3" xfId="540"/>
    <cellStyle name="Računanje 2 4" xfId="541"/>
    <cellStyle name="Računanje 2 4 2" xfId="1979"/>
    <cellStyle name="Računanje 2 5" xfId="542"/>
    <cellStyle name="Računanje 2 6" xfId="1980"/>
    <cellStyle name="Računanje 2 7" xfId="1981"/>
    <cellStyle name="Računanje 3" xfId="543"/>
    <cellStyle name="Računanje 3 2" xfId="544"/>
    <cellStyle name="Računanje 3 3" xfId="1982"/>
    <cellStyle name="Računanje 4" xfId="1983"/>
    <cellStyle name="Računanje 4 2" xfId="1984"/>
    <cellStyle name="Računanje 4 2 2" xfId="1985"/>
    <cellStyle name="Računanje 4 3" xfId="1986"/>
    <cellStyle name="Računanje 4 4" xfId="1987"/>
    <cellStyle name="Računanje 4 4 2" xfId="1988"/>
    <cellStyle name="Rekapitulacija" xfId="1989"/>
    <cellStyle name="S14" xfId="1990"/>
    <cellStyle name="S18" xfId="76"/>
    <cellStyle name="S3" xfId="77"/>
    <cellStyle name="Slabo 2" xfId="70"/>
    <cellStyle name="Slabo 2 2" xfId="545"/>
    <cellStyle name="Slabo 2 2 2" xfId="546"/>
    <cellStyle name="Slabo 2 2 2 2" xfId="1991"/>
    <cellStyle name="Slabo 2 2 3" xfId="547"/>
    <cellStyle name="Slabo 2 2 3 2" xfId="1992"/>
    <cellStyle name="Slabo 2 2 4" xfId="548"/>
    <cellStyle name="Slabo 2 2 4 2" xfId="1993"/>
    <cellStyle name="Slabo 2 2 5" xfId="1994"/>
    <cellStyle name="Slabo 2 2 5 2" xfId="1995"/>
    <cellStyle name="Slabo 2 2 6" xfId="1996"/>
    <cellStyle name="Slabo 2 3" xfId="549"/>
    <cellStyle name="Slabo 2 3 2" xfId="1997"/>
    <cellStyle name="Slabo 2 4" xfId="550"/>
    <cellStyle name="Slabo 2 4 2" xfId="1998"/>
    <cellStyle name="Slabo 2 5" xfId="551"/>
    <cellStyle name="Slabo 2 6" xfId="1999"/>
    <cellStyle name="Slabo 2 7" xfId="2000"/>
    <cellStyle name="Slabo 3" xfId="552"/>
    <cellStyle name="Slabo 3 2" xfId="553"/>
    <cellStyle name="Slabo 3 2 2" xfId="2001"/>
    <cellStyle name="Slabo 3 3" xfId="2002"/>
    <cellStyle name="Slabo 4" xfId="2003"/>
    <cellStyle name="Slabo 4 2" xfId="2004"/>
    <cellStyle name="Slabo 4 2 2" xfId="2005"/>
    <cellStyle name="Slabo 4 3" xfId="2006"/>
    <cellStyle name="Slabo 4 4" xfId="2007"/>
    <cellStyle name="Slabo 4 4 2" xfId="2008"/>
    <cellStyle name="Slog 1" xfId="75"/>
    <cellStyle name="Slog 1 2" xfId="554"/>
    <cellStyle name="Slog 1 3" xfId="2009"/>
    <cellStyle name="Slog 1 4" xfId="2010"/>
    <cellStyle name="Slog JB" xfId="19"/>
    <cellStyle name="Slog JB 10" xfId="29"/>
    <cellStyle name="Standard_ANBO" xfId="555"/>
    <cellStyle name="STOLPEC_E" xfId="2011"/>
    <cellStyle name="Style 1" xfId="556"/>
    <cellStyle name="Style 1 2" xfId="2012"/>
    <cellStyle name="ţ_x001d_đB_x000c_ęţ_x0012__x000d_ÝţU_x0001_X_x0005_•_x0006__x0007__x0001__x0001_" xfId="2013"/>
    <cellStyle name="tekst-levo 2" xfId="2014"/>
    <cellStyle name="Title" xfId="2015"/>
    <cellStyle name="Title 2" xfId="2016"/>
    <cellStyle name="Title 3" xfId="2017"/>
    <cellStyle name="Total" xfId="2018"/>
    <cellStyle name="Total 2" xfId="2019"/>
    <cellStyle name="Total 3" xfId="2020"/>
    <cellStyle name="Total 4" xfId="2021"/>
    <cellStyle name="Total 4 2" xfId="2022"/>
    <cellStyle name="Total 5" xfId="2023"/>
    <cellStyle name="Total 6" xfId="2024"/>
    <cellStyle name="Total 7" xfId="2025"/>
    <cellStyle name="Valuta 2" xfId="11"/>
    <cellStyle name="Valuta 2 2" xfId="25"/>
    <cellStyle name="Valuta 2 2 2" xfId="96"/>
    <cellStyle name="Valuta 2 2 2 2" xfId="637"/>
    <cellStyle name="Valuta 2 2 2 2 2" xfId="638"/>
    <cellStyle name="Valuta 2 2 2 2 2 2" xfId="2026"/>
    <cellStyle name="Valuta 2 2 2 2 2 3" xfId="2027"/>
    <cellStyle name="Valuta 2 2 2 2 2 3 2" xfId="2028"/>
    <cellStyle name="Valuta 2 2 2 2 2 3 3" xfId="2029"/>
    <cellStyle name="Valuta 2 2 2 2 2 3 4" xfId="2030"/>
    <cellStyle name="Valuta 2 2 2 2 2 4" xfId="2031"/>
    <cellStyle name="Valuta 2 2 2 2 2 4 2" xfId="2032"/>
    <cellStyle name="Valuta 2 2 2 2 2 4 3" xfId="2033"/>
    <cellStyle name="Valuta 2 2 2 2 2 5" xfId="2034"/>
    <cellStyle name="Valuta 2 2 2 2 3" xfId="2035"/>
    <cellStyle name="Valuta 2 2 2 3" xfId="639"/>
    <cellStyle name="Valuta 2 2 2 4" xfId="2036"/>
    <cellStyle name="Valuta 2 2 2 4 2" xfId="2037"/>
    <cellStyle name="Valuta 2 2 2 4 2 2" xfId="2038"/>
    <cellStyle name="Valuta 2 2 2 5" xfId="2039"/>
    <cellStyle name="Valuta 2 2 3" xfId="640"/>
    <cellStyle name="Valuta 2 2 3 2" xfId="641"/>
    <cellStyle name="Valuta 2 2 3 3" xfId="2040"/>
    <cellStyle name="Valuta 2 2 4" xfId="642"/>
    <cellStyle name="Valuta 2 2 4 2" xfId="643"/>
    <cellStyle name="Valuta 2 2 5" xfId="644"/>
    <cellStyle name="Valuta 2 2 5 2" xfId="645"/>
    <cellStyle name="Valuta 2 2 6" xfId="646"/>
    <cellStyle name="Valuta 2 3" xfId="83"/>
    <cellStyle name="Valuta 2 3 2" xfId="101"/>
    <cellStyle name="Valuta 2 3 2 2" xfId="647"/>
    <cellStyle name="Valuta 2 3 2 3" xfId="2041"/>
    <cellStyle name="Valuta 2 3 2 4" xfId="2042"/>
    <cellStyle name="Valuta 2 3 3" xfId="648"/>
    <cellStyle name="Valuta 2 4" xfId="89"/>
    <cellStyle name="Valuta 2 4 2" xfId="649"/>
    <cellStyle name="Valuta 2 4 2 2" xfId="2043"/>
    <cellStyle name="Valuta 2 4 2 2 2" xfId="2044"/>
    <cellStyle name="Valuta 2 4 2 2 3" xfId="2045"/>
    <cellStyle name="Valuta 2 4 2 2 3 2" xfId="2046"/>
    <cellStyle name="Valuta 2 4 2 2 3 3" xfId="2047"/>
    <cellStyle name="Valuta 2 4 2 2 3 4" xfId="2048"/>
    <cellStyle name="Valuta 2 4 2 2 4" xfId="2049"/>
    <cellStyle name="Valuta 2 4 2 2 4 2" xfId="2050"/>
    <cellStyle name="Valuta 2 4 2 2 4 3" xfId="2051"/>
    <cellStyle name="Valuta 2 4 2 2 5" xfId="2052"/>
    <cellStyle name="Valuta 2 4 2 3" xfId="2053"/>
    <cellStyle name="Valuta 2 4 3" xfId="2054"/>
    <cellStyle name="Valuta 2 4 4" xfId="2055"/>
    <cellStyle name="Valuta 2 4 4 2" xfId="2056"/>
    <cellStyle name="Valuta 2 4 4 2 2" xfId="2057"/>
    <cellStyle name="Valuta 2 4 5" xfId="2058"/>
    <cellStyle name="Valuta 2 5" xfId="557"/>
    <cellStyle name="Valuta 2 5 2" xfId="650"/>
    <cellStyle name="Valuta 2 6" xfId="651"/>
    <cellStyle name="Valuta 2 6 2" xfId="652"/>
    <cellStyle name="Valuta 2 6 3" xfId="2059"/>
    <cellStyle name="Valuta 2 6 4" xfId="2060"/>
    <cellStyle name="Valuta 2 6 5" xfId="2061"/>
    <cellStyle name="Valuta 2 6 6" xfId="2062"/>
    <cellStyle name="Valuta 2 7" xfId="653"/>
    <cellStyle name="Valuta 2 8" xfId="654"/>
    <cellStyle name="Valuta 2 9" xfId="655"/>
    <cellStyle name="Valuta 3" xfId="26"/>
    <cellStyle name="Valuta 3 2" xfId="656"/>
    <cellStyle name="Valuta 4" xfId="558"/>
    <cellStyle name="Valuta 4 2" xfId="2063"/>
    <cellStyle name="Valuta 5" xfId="559"/>
    <cellStyle name="Valuta 6" xfId="2064"/>
    <cellStyle name="Vejica 2" xfId="560"/>
    <cellStyle name="Vejica 2 2" xfId="561"/>
    <cellStyle name="Vejica 2 2 2" xfId="562"/>
    <cellStyle name="Vejica 2 2 2 2" xfId="2065"/>
    <cellStyle name="Vejica 2 2 2 3" xfId="2066"/>
    <cellStyle name="Vejica 2 2 3" xfId="2067"/>
    <cellStyle name="Vejica 2 2 3 2" xfId="2068"/>
    <cellStyle name="Vejica 2 2 3 2 2" xfId="2069"/>
    <cellStyle name="Vejica 2 2 3 2 3" xfId="2070"/>
    <cellStyle name="Vejica 2 2 3 3" xfId="2071"/>
    <cellStyle name="Vejica 2 2 3 3 2" xfId="2072"/>
    <cellStyle name="Vejica 2 2 3 4" xfId="2073"/>
    <cellStyle name="Vejica 2 2 4" xfId="2074"/>
    <cellStyle name="Vejica 2 2 4 2" xfId="2075"/>
    <cellStyle name="Vejica 2 2 5" xfId="2076"/>
    <cellStyle name="Vejica 2 3" xfId="563"/>
    <cellStyle name="Vejica 2 3 2" xfId="2077"/>
    <cellStyle name="Vejica 2 3 2 2" xfId="2078"/>
    <cellStyle name="Vejica 2 3 3" xfId="2079"/>
    <cellStyle name="Vejica 2 4" xfId="564"/>
    <cellStyle name="Vejica 2 4 2" xfId="2080"/>
    <cellStyle name="Vejica 2 5" xfId="565"/>
    <cellStyle name="Vejica 2 6" xfId="2081"/>
    <cellStyle name="Vejica 2 6 2" xfId="2082"/>
    <cellStyle name="Vejica 2 6 3" xfId="2083"/>
    <cellStyle name="Vejica 2 6 4" xfId="2084"/>
    <cellStyle name="Vejica 2 7" xfId="2085"/>
    <cellStyle name="Vejica 3" xfId="566"/>
    <cellStyle name="Vejica 3 2" xfId="2086"/>
    <cellStyle name="Vejica 3 2 2" xfId="2087"/>
    <cellStyle name="Vejica 3 2 2 2" xfId="2088"/>
    <cellStyle name="Vejica 3 2 2 3" xfId="2089"/>
    <cellStyle name="Vejica 3 2 3" xfId="2090"/>
    <cellStyle name="Vejica 3 3" xfId="2091"/>
    <cellStyle name="Vejica 3 4" xfId="2092"/>
    <cellStyle name="Vejica 3 5" xfId="2093"/>
    <cellStyle name="Vejica 4" xfId="567"/>
    <cellStyle name="Vejica 4 2" xfId="568"/>
    <cellStyle name="Vejica 4 2 2" xfId="2094"/>
    <cellStyle name="Vejica 4 2 3" xfId="2095"/>
    <cellStyle name="Vejica 4 3" xfId="2096"/>
    <cellStyle name="Vejica 4 4" xfId="2097"/>
    <cellStyle name="Vejica 5" xfId="569"/>
    <cellStyle name="Vejica 5 2" xfId="2098"/>
    <cellStyle name="Vejica 5 2 2" xfId="2099"/>
    <cellStyle name="Vejica 5 2 2 2" xfId="2100"/>
    <cellStyle name="Vejica 5 2 3" xfId="2101"/>
    <cellStyle name="Vejica 5 2 3 2" xfId="2102"/>
    <cellStyle name="Vejica 5 2 4" xfId="2103"/>
    <cellStyle name="Vejica 5 3" xfId="2104"/>
    <cellStyle name="Vejica 5 4" xfId="2105"/>
    <cellStyle name="Vejica 6" xfId="2106"/>
    <cellStyle name="Vejica 6 2" xfId="2107"/>
    <cellStyle name="Vejica 7" xfId="2108"/>
    <cellStyle name="Vejica 8" xfId="2109"/>
    <cellStyle name="Vejica 8 2" xfId="2110"/>
    <cellStyle name="Vejica 8 3" xfId="2111"/>
    <cellStyle name="Vejica 9" xfId="2112"/>
    <cellStyle name="Vnos 2" xfId="71"/>
    <cellStyle name="Vnos 2 2" xfId="570"/>
    <cellStyle name="Vnos 2 2 2" xfId="571"/>
    <cellStyle name="Vnos 2 2 2 2" xfId="2113"/>
    <cellStyle name="Vnos 2 2 3" xfId="572"/>
    <cellStyle name="Vnos 2 2 3 2" xfId="2114"/>
    <cellStyle name="Vnos 2 2 4" xfId="573"/>
    <cellStyle name="Vnos 2 2 4 2" xfId="2115"/>
    <cellStyle name="Vnos 2 2 5" xfId="2116"/>
    <cellStyle name="Vnos 2 2 5 2" xfId="2117"/>
    <cellStyle name="Vnos 2 2 6" xfId="2118"/>
    <cellStyle name="Vnos 2 3" xfId="574"/>
    <cellStyle name="Vnos 2 3 2" xfId="2119"/>
    <cellStyle name="Vnos 2 4" xfId="575"/>
    <cellStyle name="Vnos 2 4 2" xfId="2120"/>
    <cellStyle name="Vnos 2 5" xfId="576"/>
    <cellStyle name="Vnos 2 6" xfId="2121"/>
    <cellStyle name="Vnos 2 7" xfId="2122"/>
    <cellStyle name="Vnos 3" xfId="577"/>
    <cellStyle name="Vnos 3 2" xfId="578"/>
    <cellStyle name="Vnos 3 2 2" xfId="2123"/>
    <cellStyle name="Vnos 3 3" xfId="2124"/>
    <cellStyle name="Vnos 4" xfId="2125"/>
    <cellStyle name="Vnos 4 2" xfId="2126"/>
    <cellStyle name="Vnos 4 2 2" xfId="2127"/>
    <cellStyle name="Vnos 4 3" xfId="2128"/>
    <cellStyle name="Vnos 4 4" xfId="2129"/>
    <cellStyle name="Vnos 4 4 2" xfId="2130"/>
    <cellStyle name="Vsota 2" xfId="72"/>
    <cellStyle name="Vsota 2 2" xfId="579"/>
    <cellStyle name="Vsota 2 2 2" xfId="580"/>
    <cellStyle name="Vsota 2 2 2 2" xfId="2131"/>
    <cellStyle name="Vsota 2 2 3" xfId="581"/>
    <cellStyle name="Vsota 2 2 3 2" xfId="2132"/>
    <cellStyle name="Vsota 2 2 4" xfId="2133"/>
    <cellStyle name="Vsota 2 3" xfId="582"/>
    <cellStyle name="Vsota 2 3 2" xfId="2134"/>
    <cellStyle name="Vsota 2 4" xfId="583"/>
    <cellStyle name="Vsota 2 5" xfId="2135"/>
    <cellStyle name="Vsota 2 6" xfId="2136"/>
    <cellStyle name="Vsota 3" xfId="584"/>
    <cellStyle name="Vsota 3 2" xfId="585"/>
    <cellStyle name="Vsota 3 2 2" xfId="2137"/>
    <cellStyle name="Vsota 3 3" xfId="2138"/>
    <cellStyle name="Vsota 4" xfId="2139"/>
    <cellStyle name="Vsota 4 2" xfId="2140"/>
    <cellStyle name="Vsota 4 2 2" xfId="2141"/>
    <cellStyle name="Vsota 4 3" xfId="2142"/>
    <cellStyle name="Vsota 4 4" xfId="2143"/>
    <cellStyle name="Vsota 4 4 2" xfId="2144"/>
    <cellStyle name="Währung_ANBODECK" xfId="586"/>
    <cellStyle name="Warning Text" xfId="21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85725</xdr:colOff>
      <xdr:row>55</xdr:row>
      <xdr:rowOff>0</xdr:rowOff>
    </xdr:from>
    <xdr:to>
      <xdr:col>4</xdr:col>
      <xdr:colOff>0</xdr:colOff>
      <xdr:row>55</xdr:row>
      <xdr:rowOff>0</xdr:rowOff>
    </xdr:to>
    <xdr:sp macro="" textlink="">
      <xdr:nvSpPr>
        <xdr:cNvPr id="2" name="Besedilo 65"/>
        <xdr:cNvSpPr txBox="1">
          <a:spLocks noChangeArrowheads="1"/>
        </xdr:cNvSpPr>
      </xdr:nvSpPr>
      <xdr:spPr bwMode="auto">
        <a:xfrm>
          <a:off x="323850" y="20345400"/>
          <a:ext cx="33432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Kompleten umivalnik, po izbiri arhitekta, sestoječ iz:</a:t>
          </a:r>
        </a:p>
        <a:p>
          <a:pPr algn="l" rtl="0">
            <a:defRPr sz="1000"/>
          </a:pPr>
          <a:r>
            <a:rPr lang="sl-SI" sz="1000" b="0" i="0" u="none" strike="noStrike" baseline="0">
              <a:solidFill>
                <a:srgbClr val="000000"/>
              </a:solidFill>
              <a:latin typeface="Arial CE"/>
              <a:cs typeface="Arial CE"/>
            </a:rPr>
            <a:t>- školjke iz sanitarnega porcelana velikosti</a:t>
          </a:r>
        </a:p>
        <a:p>
          <a:pPr algn="l" rtl="0">
            <a:defRPr sz="1000"/>
          </a:pPr>
          <a:r>
            <a:rPr lang="sl-SI" sz="1000" b="0" i="0" u="none" strike="noStrike" baseline="0">
              <a:solidFill>
                <a:srgbClr val="000000"/>
              </a:solidFill>
              <a:latin typeface="Arial CE"/>
              <a:cs typeface="Arial CE"/>
            </a:rPr>
            <a:t>  600 x 490 mm, stoječe izlivne pipe d = 15 mm,</a:t>
          </a:r>
        </a:p>
        <a:p>
          <a:pPr algn="l" rtl="0">
            <a:defRPr sz="1000"/>
          </a:pPr>
          <a:r>
            <a:rPr lang="sl-SI" sz="1000" b="0" i="0" u="none" strike="noStrike" baseline="0">
              <a:solidFill>
                <a:srgbClr val="000000"/>
              </a:solidFill>
              <a:latin typeface="Arial CE"/>
              <a:cs typeface="Arial CE"/>
            </a:rPr>
            <a:t>  vezno cevko,</a:t>
          </a:r>
        </a:p>
        <a:p>
          <a:pPr algn="l" rtl="0">
            <a:defRPr sz="1000"/>
          </a:pPr>
          <a:r>
            <a:rPr lang="sl-SI" sz="1000" b="0" i="0" u="none" strike="noStrike" baseline="0">
              <a:solidFill>
                <a:srgbClr val="000000"/>
              </a:solidFill>
              <a:latin typeface="Arial CE"/>
              <a:cs typeface="Arial CE"/>
            </a:rPr>
            <a:t>- kotnim ventilom d = 15 mm, z rozeto,</a:t>
          </a:r>
        </a:p>
        <a:p>
          <a:pPr algn="l" rtl="0">
            <a:defRPr sz="1000"/>
          </a:pPr>
          <a:r>
            <a:rPr lang="sl-SI" sz="1000" b="0" i="0" u="none" strike="noStrike" baseline="0">
              <a:solidFill>
                <a:srgbClr val="000000"/>
              </a:solidFill>
              <a:latin typeface="Arial CE"/>
              <a:cs typeface="Arial CE"/>
            </a:rPr>
            <a:t>- sifonom za umivalnik z odlivnim ventilom</a:t>
          </a:r>
        </a:p>
        <a:p>
          <a:pPr algn="l" rtl="0">
            <a:defRPr sz="1000"/>
          </a:pPr>
          <a:r>
            <a:rPr lang="sl-SI" sz="1000" b="0" i="0" u="none" strike="noStrike" baseline="0">
              <a:solidFill>
                <a:srgbClr val="000000"/>
              </a:solidFill>
              <a:latin typeface="Arial CE"/>
              <a:cs typeface="Arial CE"/>
            </a:rPr>
            <a:t>  d = 32 mm, s čepom na verižici in držalom,</a:t>
          </a:r>
        </a:p>
      </xdr:txBody>
    </xdr:sp>
    <xdr:clientData/>
  </xdr:twoCellAnchor>
  <xdr:twoCellAnchor>
    <xdr:from>
      <xdr:col>1</xdr:col>
      <xdr:colOff>19050</xdr:colOff>
      <xdr:row>0</xdr:row>
      <xdr:rowOff>0</xdr:rowOff>
    </xdr:from>
    <xdr:to>
      <xdr:col>3</xdr:col>
      <xdr:colOff>200025</xdr:colOff>
      <xdr:row>0</xdr:row>
      <xdr:rowOff>0</xdr:rowOff>
    </xdr:to>
    <xdr:sp macro="" textlink="">
      <xdr:nvSpPr>
        <xdr:cNvPr id="3" name="Besedilo 52"/>
        <xdr:cNvSpPr txBox="1">
          <a:spLocks noChangeArrowheads="1"/>
        </xdr:cNvSpPr>
      </xdr:nvSpPr>
      <xdr:spPr bwMode="auto">
        <a:xfrm>
          <a:off x="25717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Nizkoteperaturni tlačni kotel za pripravo ogrevnega medija (vode) z režimom ogrevanja 80/60 st.C na zemeljski plin in naravni vlek, proizvod Buderus, tip GE 315 , skupaj regulacijskim sistemom Buderus tip R 4212 za krmiljenje kotla samega, ter varovanje kotla pred previsokim / prenizkim tlakom (varnostni set Buderus) skupaj z vgradnjo in dobavo vseh potrebnih tipal in senzorjev. Dobava zajema tudi ves potreben pritrdilni, tesnilni, montažni mateial in prirobnice ter holandce za povezavo v cevno omrežje s tesnili in vijaki. </a:t>
          </a:r>
        </a:p>
        <a:p>
          <a:pPr algn="l" rtl="0">
            <a:defRPr sz="1000"/>
          </a:pPr>
          <a:r>
            <a:rPr lang="sl-SI" sz="1000" b="0" i="0" u="none" strike="noStrike" baseline="0">
              <a:solidFill>
                <a:srgbClr val="000000"/>
              </a:solidFill>
              <a:latin typeface="Arial CE"/>
              <a:cs typeface="Arial CE"/>
            </a:rPr>
            <a:t>Potrebno je izvesti zagon kotla z vsemi nastavitvami in meritvami ter izdelati pisno poročilo o tem.</a:t>
          </a:r>
        </a:p>
        <a:p>
          <a:pPr algn="l" rtl="0">
            <a:defRPr sz="1000"/>
          </a:pPr>
          <a:r>
            <a:rPr lang="sl-SI" sz="1000" b="0" i="0" u="none" strike="noStrike" baseline="0">
              <a:solidFill>
                <a:srgbClr val="000000"/>
              </a:solidFill>
              <a:latin typeface="Arial CE"/>
              <a:cs typeface="Arial CE"/>
            </a:rPr>
            <a:t>Potrebno je predložiti vso potrebno dokumentacijo o vzdrževanju in ravnanju s kotlom, vse certifikate in ateste.</a:t>
          </a:r>
        </a:p>
        <a:p>
          <a:pPr algn="l" rtl="0">
            <a:defRPr sz="1000"/>
          </a:pPr>
          <a:r>
            <a:rPr lang="sl-SI" sz="1000" b="0" i="0" u="none" strike="noStrike" baseline="0">
              <a:solidFill>
                <a:srgbClr val="000000"/>
              </a:solidFill>
              <a:latin typeface="Arial CE"/>
              <a:cs typeface="Arial CE"/>
            </a:rPr>
            <a:t>Tehnični podatki:</a:t>
          </a:r>
        </a:p>
        <a:p>
          <a:pPr algn="l" rtl="0">
            <a:defRPr sz="1000"/>
          </a:pPr>
          <a:r>
            <a:rPr lang="sl-SI" sz="1000" b="0" i="0" u="none" strike="noStrike" baseline="0">
              <a:solidFill>
                <a:srgbClr val="000000"/>
              </a:solidFill>
              <a:latin typeface="Arial CE"/>
              <a:cs typeface="Arial CE"/>
            </a:rPr>
            <a:t>-moč kotla: 170 kW</a:t>
          </a:r>
        </a:p>
        <a:p>
          <a:pPr algn="l" rtl="0">
            <a:defRPr sz="1000"/>
          </a:pPr>
          <a:r>
            <a:rPr lang="sl-SI" sz="1000" b="0" i="0" u="none" strike="noStrike" baseline="0">
              <a:solidFill>
                <a:srgbClr val="000000"/>
              </a:solidFill>
              <a:latin typeface="Arial CE"/>
              <a:cs typeface="Arial CE"/>
            </a:rPr>
            <a:t>-gorivo: zemeljski plin (20 mbar)</a:t>
          </a:r>
        </a:p>
        <a:p>
          <a:pPr algn="l" rtl="0">
            <a:defRPr sz="1000"/>
          </a:pPr>
          <a:r>
            <a:rPr lang="sl-SI" sz="1000" b="0" i="0" u="none" strike="noStrike" baseline="0">
              <a:solidFill>
                <a:srgbClr val="000000"/>
              </a:solidFill>
              <a:latin typeface="Arial CE"/>
              <a:cs typeface="Arial CE"/>
            </a:rPr>
            <a:t>-dimenzije axbxc=1445x880x1195</a:t>
          </a:r>
        </a:p>
        <a:p>
          <a:pPr algn="l" rtl="0">
            <a:defRPr sz="1000"/>
          </a:pPr>
          <a:r>
            <a:rPr lang="sl-SI" sz="1000" b="0" i="0" u="none" strike="noStrike" baseline="0">
              <a:solidFill>
                <a:srgbClr val="000000"/>
              </a:solidFill>
              <a:latin typeface="Arial CE"/>
              <a:cs typeface="Arial CE"/>
            </a:rPr>
            <a:t>-masa praznega kotla: 631 kg</a:t>
          </a:r>
        </a:p>
        <a:p>
          <a:pPr algn="l" rtl="0">
            <a:defRPr sz="1000"/>
          </a:pPr>
          <a:r>
            <a:rPr lang="sl-SI" sz="1000" b="0" i="0" u="none" strike="noStrike" baseline="0">
              <a:solidFill>
                <a:srgbClr val="000000"/>
              </a:solidFill>
              <a:latin typeface="Arial CE"/>
              <a:cs typeface="Arial CE"/>
            </a:rPr>
            <a:t>-priključek za dimnik: fi180mm</a:t>
          </a:r>
        </a:p>
        <a:p>
          <a:pPr algn="l" rtl="0">
            <a:defRPr sz="1000"/>
          </a:pPr>
          <a:r>
            <a:rPr lang="sl-SI" sz="1000" b="0" i="0" u="none" strike="noStrike" baseline="0">
              <a:solidFill>
                <a:srgbClr val="000000"/>
              </a:solidFill>
              <a:latin typeface="Arial CE"/>
              <a:cs typeface="Arial CE"/>
            </a:rPr>
            <a:t>-priključek predtoka/povratka:DN65</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Kotel je potrebno dobaviti v rastavljenem stanju in ga na mestu postavitve sestaviti. Regulacija ogrevalnlne veje za radiatorje in sevala, regulacija temperture sanitarne vode ter centralni nadzor nad delovanjem kotla skupaj z ožičenjem je voden preko DDC sistema Siemens, ki ni predmet te postavke.</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Postavka zajema dobavo, montažo, priklop, zagon in predajo kotla, ne zajema pa regulacijski sistem mešalnega kroga in priklop ogrevalnega sistema in njegovih elementov na CNS</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19050</xdr:colOff>
      <xdr:row>0</xdr:row>
      <xdr:rowOff>0</xdr:rowOff>
    </xdr:from>
    <xdr:to>
      <xdr:col>3</xdr:col>
      <xdr:colOff>200025</xdr:colOff>
      <xdr:row>0</xdr:row>
      <xdr:rowOff>0</xdr:rowOff>
    </xdr:to>
    <xdr:sp macro="" textlink="">
      <xdr:nvSpPr>
        <xdr:cNvPr id="4" name="Besedilo 52"/>
        <xdr:cNvSpPr txBox="1">
          <a:spLocks noChangeArrowheads="1"/>
        </xdr:cNvSpPr>
      </xdr:nvSpPr>
      <xdr:spPr bwMode="auto">
        <a:xfrm>
          <a:off x="25717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Sistem za odvod dimnih plinov oz. produktov zgorevanja nastalih v kotlu, proizvod Sigmanova, tip Sigmatherm ali ustrezno v troslojni samostoječi izvedbi, s svetlim premerom fi 200 mm, skupaj z vsem potrebnim tesnilnim, pritrdilnim ter montažnim materialom po naslednji specifikaciji:</a:t>
          </a:r>
        </a:p>
      </xdr:txBody>
    </xdr:sp>
    <xdr:clientData/>
  </xdr:twoCellAnchor>
  <xdr:twoCellAnchor>
    <xdr:from>
      <xdr:col>1</xdr:col>
      <xdr:colOff>28575</xdr:colOff>
      <xdr:row>0</xdr:row>
      <xdr:rowOff>0</xdr:rowOff>
    </xdr:from>
    <xdr:to>
      <xdr:col>3</xdr:col>
      <xdr:colOff>209550</xdr:colOff>
      <xdr:row>0</xdr:row>
      <xdr:rowOff>0</xdr:rowOff>
    </xdr:to>
    <xdr:sp macro="" textlink="">
      <xdr:nvSpPr>
        <xdr:cNvPr id="5" name="Besedilo 52"/>
        <xdr:cNvSpPr txBox="1">
          <a:spLocks noChangeArrowheads="1"/>
        </xdr:cNvSpPr>
      </xdr:nvSpPr>
      <xdr:spPr bwMode="auto">
        <a:xfrm>
          <a:off x="26670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Ekspanzijska posoda za postavitev na tla kotlovnice s predtlakom 1,5 bar in temperaturo obratovanja do 130 st.C, dobavljena skupaj z manometrom vsem potrebnim tesnilnim, pritrdilnim ter montažnim materialom, vse proizvod Varis, tip Varflex L125                            </a:t>
          </a:r>
        </a:p>
      </xdr:txBody>
    </xdr:sp>
    <xdr:clientData/>
  </xdr:twoCellAnchor>
  <xdr:twoCellAnchor>
    <xdr:from>
      <xdr:col>1</xdr:col>
      <xdr:colOff>28575</xdr:colOff>
      <xdr:row>0</xdr:row>
      <xdr:rowOff>0</xdr:rowOff>
    </xdr:from>
    <xdr:to>
      <xdr:col>3</xdr:col>
      <xdr:colOff>209550</xdr:colOff>
      <xdr:row>0</xdr:row>
      <xdr:rowOff>0</xdr:rowOff>
    </xdr:to>
    <xdr:sp macro="" textlink="">
      <xdr:nvSpPr>
        <xdr:cNvPr id="6" name="Besedilo 52"/>
        <xdr:cNvSpPr txBox="1">
          <a:spLocks noChangeArrowheads="1"/>
        </xdr:cNvSpPr>
      </xdr:nvSpPr>
      <xdr:spPr bwMode="auto">
        <a:xfrm>
          <a:off x="26670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Vzmetni varnostni ventil navojne izvedbe za montažo v ogrevalni sistem, skupaj z vsem potrebnim tesnilnim, pritrdilnim ter montažnim materialom. Tlak odpiranja je 3 bar</a:t>
          </a:r>
        </a:p>
      </xdr:txBody>
    </xdr:sp>
    <xdr:clientData/>
  </xdr:twoCellAnchor>
  <xdr:twoCellAnchor>
    <xdr:from>
      <xdr:col>1</xdr:col>
      <xdr:colOff>9525</xdr:colOff>
      <xdr:row>0</xdr:row>
      <xdr:rowOff>0</xdr:rowOff>
    </xdr:from>
    <xdr:to>
      <xdr:col>3</xdr:col>
      <xdr:colOff>57150</xdr:colOff>
      <xdr:row>0</xdr:row>
      <xdr:rowOff>0</xdr:rowOff>
    </xdr:to>
    <xdr:sp macro="" textlink="">
      <xdr:nvSpPr>
        <xdr:cNvPr id="7" name="Besedilo 2"/>
        <xdr:cNvSpPr txBox="1">
          <a:spLocks noChangeArrowheads="1"/>
        </xdr:cNvSpPr>
      </xdr:nvSpPr>
      <xdr:spPr bwMode="auto">
        <a:xfrm>
          <a:off x="247650" y="0"/>
          <a:ext cx="3086100" cy="0"/>
        </a:xfrm>
        <a:prstGeom prst="rect">
          <a:avLst/>
        </a:prstGeom>
        <a:solidFill>
          <a:srgbClr val="FFFFFF"/>
        </a:solidFill>
        <a:ln>
          <a:noFill/>
        </a:ln>
        <a:extLs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jekleni panelni radiator s čepom, odzračevalno pipico in stranskim priklopom izdelek VOGEL &amp; NOOT tip K, za obratovalni tlak 6 bar, bele barve RAL, zaščiten, debelina pločevine 1,2 mm skupaj z garnituro za pritrditev: nosilci z vijaki in zidnimi vložki ter končno lakiran, po naslednji specifikaciji:</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180975</xdr:colOff>
      <xdr:row>0</xdr:row>
      <xdr:rowOff>0</xdr:rowOff>
    </xdr:to>
    <xdr:sp macro="" textlink="">
      <xdr:nvSpPr>
        <xdr:cNvPr id="8" name="Besedilo 1"/>
        <xdr:cNvSpPr txBox="1">
          <a:spLocks noChangeArrowheads="1"/>
        </xdr:cNvSpPr>
      </xdr:nvSpPr>
      <xdr:spPr bwMode="auto">
        <a:xfrm>
          <a:off x="247650" y="0"/>
          <a:ext cx="32099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Radiatorski ventil opremljen s termostatsko glavo z možnostjo stranskega priklopa radiatorja, npr. proizvod HERZ-As, skupaj z vsem potrebnim montažnim materialom.</a:t>
          </a:r>
        </a:p>
      </xdr:txBody>
    </xdr:sp>
    <xdr:clientData/>
  </xdr:twoCellAnchor>
  <xdr:twoCellAnchor>
    <xdr:from>
      <xdr:col>1</xdr:col>
      <xdr:colOff>9525</xdr:colOff>
      <xdr:row>0</xdr:row>
      <xdr:rowOff>0</xdr:rowOff>
    </xdr:from>
    <xdr:to>
      <xdr:col>3</xdr:col>
      <xdr:colOff>180975</xdr:colOff>
      <xdr:row>0</xdr:row>
      <xdr:rowOff>0</xdr:rowOff>
    </xdr:to>
    <xdr:sp macro="" textlink="">
      <xdr:nvSpPr>
        <xdr:cNvPr id="9" name="Besedilo 1"/>
        <xdr:cNvSpPr txBox="1">
          <a:spLocks noChangeArrowheads="1"/>
        </xdr:cNvSpPr>
      </xdr:nvSpPr>
      <xdr:spPr bwMode="auto">
        <a:xfrm>
          <a:off x="247650" y="0"/>
          <a:ext cx="32099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Radiatorsko zapiralo za priklop radiatorja (ravna izvedba), skupaj z vsem potrebnim tesnilnim in pritrdilnim materialom.</a:t>
          </a:r>
        </a:p>
      </xdr:txBody>
    </xdr:sp>
    <xdr:clientData/>
  </xdr:twoCellAnchor>
  <xdr:twoCellAnchor>
    <xdr:from>
      <xdr:col>1</xdr:col>
      <xdr:colOff>19050</xdr:colOff>
      <xdr:row>0</xdr:row>
      <xdr:rowOff>0</xdr:rowOff>
    </xdr:from>
    <xdr:to>
      <xdr:col>3</xdr:col>
      <xdr:colOff>200025</xdr:colOff>
      <xdr:row>0</xdr:row>
      <xdr:rowOff>0</xdr:rowOff>
    </xdr:to>
    <xdr:sp macro="" textlink="">
      <xdr:nvSpPr>
        <xdr:cNvPr id="10" name="Besedilo 52"/>
        <xdr:cNvSpPr txBox="1">
          <a:spLocks noChangeArrowheads="1"/>
        </xdr:cNvSpPr>
      </xdr:nvSpPr>
      <xdr:spPr bwMode="auto">
        <a:xfrm>
          <a:off x="25717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Jeklena brezšivna črna cev izdelana po DIN 2440, skupaj z varilnimi loki, varilnim, tesnilnim in pritrdilnim materialom ter materialom potrebnim za obešanje cevi na strop oziroma pritrditev na zid opleskane po predhodnem miniziranju </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1"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Avtomatski odzračevalni lonček z navojnim priključkom DN10 in krogelnim ventilom za možnost demontaže skupaj z vsem potrebnim tesnilnim, pritrdilnim in montažnim materialom.</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2"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Odzračevalni lonček s prostornino 1,5 litra, skupaj z izpustno cevjo DN10 v dolžini 6 m, skupaj z izpustnim ventilom DN10, vse dobavljeno skupaj z vsem potrebnim tesnilnim, pritrdilnim in montažnim materialom ter miniziranje.</a:t>
          </a:r>
        </a:p>
      </xdr:txBody>
    </xdr:sp>
    <xdr:clientData/>
  </xdr:twoCellAnchor>
  <xdr:twoCellAnchor>
    <xdr:from>
      <xdr:col>1</xdr:col>
      <xdr:colOff>9525</xdr:colOff>
      <xdr:row>0</xdr:row>
      <xdr:rowOff>0</xdr:rowOff>
    </xdr:from>
    <xdr:to>
      <xdr:col>3</xdr:col>
      <xdr:colOff>190500</xdr:colOff>
      <xdr:row>0</xdr:row>
      <xdr:rowOff>0</xdr:rowOff>
    </xdr:to>
    <xdr:sp macro="" textlink="">
      <xdr:nvSpPr>
        <xdr:cNvPr id="13" name="Besedilo 52"/>
        <xdr:cNvSpPr txBox="1">
          <a:spLocks noChangeArrowheads="1"/>
        </xdr:cNvSpPr>
      </xdr:nvSpPr>
      <xdr:spPr bwMode="auto">
        <a:xfrm>
          <a:off x="24765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Prirobnična krogelna pipa NP16, dobavljena skupaj s protiprirobnicami, vsem potrebnim vijačnim, tesnilnim in pritrdilnim materialom</a:t>
          </a:r>
        </a:p>
      </xdr:txBody>
    </xdr:sp>
    <xdr:clientData/>
  </xdr:twoCellAnchor>
  <xdr:twoCellAnchor>
    <xdr:from>
      <xdr:col>0</xdr:col>
      <xdr:colOff>276225</xdr:colOff>
      <xdr:row>0</xdr:row>
      <xdr:rowOff>0</xdr:rowOff>
    </xdr:from>
    <xdr:to>
      <xdr:col>3</xdr:col>
      <xdr:colOff>47625</xdr:colOff>
      <xdr:row>0</xdr:row>
      <xdr:rowOff>0</xdr:rowOff>
    </xdr:to>
    <xdr:sp macro="" textlink="">
      <xdr:nvSpPr>
        <xdr:cNvPr id="14" name="Besedilo 160"/>
        <xdr:cNvSpPr txBox="1">
          <a:spLocks noChangeArrowheads="1"/>
        </xdr:cNvSpPr>
      </xdr:nvSpPr>
      <xdr:spPr bwMode="auto">
        <a:xfrm>
          <a:off x="238125" y="0"/>
          <a:ext cx="30861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bakrena cev za razvod ogrevalnega medija, DIN 1786, skupaj s fazonskimi kosi, lotnim in vsem ostalim potrebnim tesnilnim in pritrdilnim materialom.</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5"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Krogelni pipa NP16 z navojne izvedbe, vključno s tesnilnim in montažnim materialom; </a:t>
          </a:r>
        </a:p>
      </xdr:txBody>
    </xdr:sp>
    <xdr:clientData/>
  </xdr:twoCellAnchor>
  <xdr:twoCellAnchor>
    <xdr:from>
      <xdr:col>1</xdr:col>
      <xdr:colOff>19050</xdr:colOff>
      <xdr:row>0</xdr:row>
      <xdr:rowOff>0</xdr:rowOff>
    </xdr:from>
    <xdr:to>
      <xdr:col>3</xdr:col>
      <xdr:colOff>200025</xdr:colOff>
      <xdr:row>0</xdr:row>
      <xdr:rowOff>0</xdr:rowOff>
    </xdr:to>
    <xdr:sp macro="" textlink="">
      <xdr:nvSpPr>
        <xdr:cNvPr id="16" name="Besedilo 52"/>
        <xdr:cNvSpPr txBox="1">
          <a:spLocks noChangeArrowheads="1"/>
        </xdr:cNvSpPr>
      </xdr:nvSpPr>
      <xdr:spPr bwMode="auto">
        <a:xfrm>
          <a:off x="25717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Manometer za območje merjenja 0-6 bar, s premerom fi 100 mm vključno z zapornim ventilom in ves ostali potrebni tesnilni in pritrdilni material.</a:t>
          </a:r>
        </a:p>
      </xdr:txBody>
    </xdr:sp>
    <xdr:clientData/>
  </xdr:twoCellAnchor>
  <xdr:twoCellAnchor>
    <xdr:from>
      <xdr:col>1</xdr:col>
      <xdr:colOff>9525</xdr:colOff>
      <xdr:row>0</xdr:row>
      <xdr:rowOff>0</xdr:rowOff>
    </xdr:from>
    <xdr:to>
      <xdr:col>3</xdr:col>
      <xdr:colOff>190500</xdr:colOff>
      <xdr:row>0</xdr:row>
      <xdr:rowOff>0</xdr:rowOff>
    </xdr:to>
    <xdr:sp macro="" textlink="">
      <xdr:nvSpPr>
        <xdr:cNvPr id="17" name="Besedilo 52"/>
        <xdr:cNvSpPr txBox="1">
          <a:spLocks noChangeArrowheads="1"/>
        </xdr:cNvSpPr>
      </xdr:nvSpPr>
      <xdr:spPr bwMode="auto">
        <a:xfrm>
          <a:off x="24765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Termometer za območje merjenja od 0-120 st.C s premerom fi 60 mm skupaj z vsem potrebnim tesnilnim in pritrdilnim materialom.</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8"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MS navojni lovilec nečistoč za vgradnjo v cevovod, skupaj z vsem ostalim potrebnim vijačnim, pritrdilnim, tesnilnim in montažnim materialom.</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9"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Protipovratni ventil navojne izvedbe za vgradnjo v  ogrevalno in hladilno vejo, na primer proizvod Kovina, skupaj z vsem potrebnim tesnilnim in pritrdilnim materialom.</a:t>
          </a:r>
        </a:p>
      </xdr:txBody>
    </xdr:sp>
    <xdr:clientData/>
  </xdr:twoCellAnchor>
  <xdr:twoCellAnchor>
    <xdr:from>
      <xdr:col>0</xdr:col>
      <xdr:colOff>276225</xdr:colOff>
      <xdr:row>0</xdr:row>
      <xdr:rowOff>0</xdr:rowOff>
    </xdr:from>
    <xdr:to>
      <xdr:col>3</xdr:col>
      <xdr:colOff>171450</xdr:colOff>
      <xdr:row>0</xdr:row>
      <xdr:rowOff>0</xdr:rowOff>
    </xdr:to>
    <xdr:sp macro="" textlink="">
      <xdr:nvSpPr>
        <xdr:cNvPr id="20" name="Besedilo 52"/>
        <xdr:cNvSpPr txBox="1">
          <a:spLocks noChangeArrowheads="1"/>
        </xdr:cNvSpPr>
      </xdr:nvSpPr>
      <xdr:spPr bwMode="auto">
        <a:xfrm>
          <a:off x="238125" y="0"/>
          <a:ext cx="32099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Polnilno praznilna pipa za polnjenje oz. praznjenje ogrevalnega / hladilnega sistema, skupaj z nastavkom za gibko cev in vsem ostalim potrebnim tesnilnim in pritrdilnim materialom.</a:t>
          </a:r>
        </a:p>
      </xdr:txBody>
    </xdr:sp>
    <xdr:clientData/>
  </xdr:twoCellAnchor>
  <xdr:twoCellAnchor>
    <xdr:from>
      <xdr:col>0</xdr:col>
      <xdr:colOff>276225</xdr:colOff>
      <xdr:row>0</xdr:row>
      <xdr:rowOff>0</xdr:rowOff>
    </xdr:from>
    <xdr:to>
      <xdr:col>3</xdr:col>
      <xdr:colOff>171450</xdr:colOff>
      <xdr:row>0</xdr:row>
      <xdr:rowOff>0</xdr:rowOff>
    </xdr:to>
    <xdr:sp macro="" textlink="">
      <xdr:nvSpPr>
        <xdr:cNvPr id="21" name="Besedilo 52"/>
        <xdr:cNvSpPr txBox="1">
          <a:spLocks noChangeArrowheads="1"/>
        </xdr:cNvSpPr>
      </xdr:nvSpPr>
      <xdr:spPr bwMode="auto">
        <a:xfrm>
          <a:off x="238125" y="0"/>
          <a:ext cx="32099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Izolacija cevi za razvod ogrevnega medija  vodenih vidno po objektu objekta  izdelana iz ekspandirane gume za temperaturo do +100 °C, k&lt;0,04 W/mK, samougasljiva, vključno z lepilom. Izolacija naj bo na primer proizvod Armacell, tip ITS, pobarvana z belo barvo RAL 9010, tip Armafinish, ali pa že dobavljena v beli barvi RAL 9010 po naslednji specifikaciji, skupaj z lepilnimi trakovi, lepilom in vsem ostalim potrebnim montažnim materialom:</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22"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Izolacija cevi za razvod ogrevalnega medija vodenih po strehi do klimatske naprave izdelana iz ekspandirane gume za temperature do +100 °C, k&lt;0,04 W/mK, samougasljiva, vključno z lepilom. Izolacija naj bo naprimer proizvod Armacell, tip AC oplaščena z Al pločevino debeline 0,8mm vključno vijačni in spojni material odobavljena po naslednji specifikaciji:</a:t>
          </a:r>
        </a:p>
      </xdr:txBody>
    </xdr:sp>
    <xdr:clientData/>
  </xdr:twoCellAnchor>
  <xdr:twoCellAnchor>
    <xdr:from>
      <xdr:col>1</xdr:col>
      <xdr:colOff>9525</xdr:colOff>
      <xdr:row>0</xdr:row>
      <xdr:rowOff>0</xdr:rowOff>
    </xdr:from>
    <xdr:to>
      <xdr:col>3</xdr:col>
      <xdr:colOff>190500</xdr:colOff>
      <xdr:row>0</xdr:row>
      <xdr:rowOff>0</xdr:rowOff>
    </xdr:to>
    <xdr:sp macro="" textlink="">
      <xdr:nvSpPr>
        <xdr:cNvPr id="23" name="Besedilo 52"/>
        <xdr:cNvSpPr txBox="1">
          <a:spLocks noChangeArrowheads="1"/>
        </xdr:cNvSpPr>
      </xdr:nvSpPr>
      <xdr:spPr bwMode="auto">
        <a:xfrm>
          <a:off x="24765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Poševnosedežni regulacijski ventil navojne izvedbe, vključno z vsem potrebnim tesnilnim, pritrdilnim ter montažnim materialom, vse npr. proizvod Comap tip: 750.</a:t>
          </a:r>
        </a:p>
      </xdr:txBody>
    </xdr:sp>
    <xdr:clientData/>
  </xdr:twoCellAnchor>
  <xdr:twoCellAnchor>
    <xdr:from>
      <xdr:col>1</xdr:col>
      <xdr:colOff>9525</xdr:colOff>
      <xdr:row>0</xdr:row>
      <xdr:rowOff>0</xdr:rowOff>
    </xdr:from>
    <xdr:to>
      <xdr:col>3</xdr:col>
      <xdr:colOff>190500</xdr:colOff>
      <xdr:row>0</xdr:row>
      <xdr:rowOff>0</xdr:rowOff>
    </xdr:to>
    <xdr:sp macro="" textlink="">
      <xdr:nvSpPr>
        <xdr:cNvPr id="24" name="Besedilo 52"/>
        <xdr:cNvSpPr txBox="1">
          <a:spLocks noChangeArrowheads="1"/>
        </xdr:cNvSpPr>
      </xdr:nvSpPr>
      <xdr:spPr bwMode="auto">
        <a:xfrm>
          <a:off x="24765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Obtočna črpalka za pogon tekočega medija, s  prirobničnimi priključki in tristopenjsko regulacijo pretoka, skupaj s protiprirobnicami, vijačnim materialom in vsem ostalim potrebnim tesnilnim, pritrdilnim ter montažnim materialom, vse naprimer proizvod IMP, tip GHN 402 A-R</a:t>
          </a:r>
        </a:p>
        <a:p>
          <a:pPr algn="l" rtl="0">
            <a:defRPr sz="1000"/>
          </a:pPr>
          <a:r>
            <a:rPr lang="sl-SI" sz="1000" b="0" i="0" u="none" strike="noStrike" baseline="0">
              <a:solidFill>
                <a:srgbClr val="000000"/>
              </a:solidFill>
              <a:latin typeface="Arial CE"/>
              <a:cs typeface="Arial CE"/>
            </a:rPr>
            <a:t>Vv=7,1 m3/h pri H=5 m</a:t>
          </a:r>
        </a:p>
        <a:p>
          <a:pPr algn="l" rtl="0">
            <a:defRPr sz="1000"/>
          </a:pPr>
          <a:r>
            <a:rPr lang="sl-SI" sz="1000" b="0" i="0" u="none" strike="noStrike" baseline="0">
              <a:solidFill>
                <a:srgbClr val="000000"/>
              </a:solidFill>
              <a:latin typeface="Arial CE"/>
              <a:cs typeface="Arial CE"/>
            </a:rPr>
            <a:t>Pel=560W (400V/3/50Hz).</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190500</xdr:colOff>
      <xdr:row>0</xdr:row>
      <xdr:rowOff>0</xdr:rowOff>
    </xdr:to>
    <xdr:sp macro="" textlink="">
      <xdr:nvSpPr>
        <xdr:cNvPr id="25" name="Besedilo 52"/>
        <xdr:cNvSpPr txBox="1">
          <a:spLocks noChangeArrowheads="1"/>
        </xdr:cNvSpPr>
      </xdr:nvSpPr>
      <xdr:spPr bwMode="auto">
        <a:xfrm>
          <a:off x="24765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Obtočna črpalka za pogon tekočega medija,  navojne izvedbe in tristopenjsko regulacijo pretoka, skupaj z vsem potrebnim tesnilnim pritrdilnim ter montažnim materialom, vse naprimer proizvod IMP, tip GHN 32 A-R</a:t>
          </a:r>
        </a:p>
        <a:p>
          <a:pPr algn="l" rtl="0">
            <a:defRPr sz="1000"/>
          </a:pPr>
          <a:r>
            <a:rPr lang="sl-SI" sz="1000" b="0" i="0" u="none" strike="noStrike" baseline="0">
              <a:solidFill>
                <a:srgbClr val="000000"/>
              </a:solidFill>
              <a:latin typeface="Arial CE"/>
              <a:cs typeface="Arial CE"/>
            </a:rPr>
            <a:t>Vv=2,6 m3/h pri H=2 m</a:t>
          </a:r>
        </a:p>
        <a:p>
          <a:pPr algn="l" rtl="0">
            <a:defRPr sz="1000"/>
          </a:pPr>
          <a:r>
            <a:rPr lang="sl-SI" sz="1000" b="0" i="0" u="none" strike="noStrike" baseline="0">
              <a:solidFill>
                <a:srgbClr val="000000"/>
              </a:solidFill>
              <a:latin typeface="Arial CE"/>
              <a:cs typeface="Arial CE"/>
            </a:rPr>
            <a:t>Pel=128/111/76W (230V/1/50Hz).</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295275</xdr:colOff>
      <xdr:row>0</xdr:row>
      <xdr:rowOff>0</xdr:rowOff>
    </xdr:to>
    <xdr:sp macro="" textlink="">
      <xdr:nvSpPr>
        <xdr:cNvPr id="26" name="Besedilo 43"/>
        <xdr:cNvSpPr txBox="1">
          <a:spLocks noChangeArrowheads="1"/>
        </xdr:cNvSpPr>
      </xdr:nvSpPr>
      <xdr:spPr bwMode="auto">
        <a:xfrm>
          <a:off x="247650" y="0"/>
          <a:ext cx="33242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27" name="Besedilo 25"/>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Izpiranje celotne novozgrajene ogrevalne instalacije tlačni preizkus trdnosti in tesnenja cevovoda s hladno vodo, preizkusni tlak je 1,3x delovni tlak, vključno s potrebnim materialom (čepi), ter izdelavo pisnega poročila o uspešno opravljenem tlačnem preizkusu.</a:t>
          </a:r>
        </a:p>
      </xdr:txBody>
    </xdr:sp>
    <xdr:clientData/>
  </xdr:twoCellAnchor>
  <xdr:twoCellAnchor>
    <xdr:from>
      <xdr:col>1</xdr:col>
      <xdr:colOff>9525</xdr:colOff>
      <xdr:row>0</xdr:row>
      <xdr:rowOff>0</xdr:rowOff>
    </xdr:from>
    <xdr:to>
      <xdr:col>3</xdr:col>
      <xdr:colOff>171450</xdr:colOff>
      <xdr:row>0</xdr:row>
      <xdr:rowOff>0</xdr:rowOff>
    </xdr:to>
    <xdr:sp macro="" textlink="">
      <xdr:nvSpPr>
        <xdr:cNvPr id="28" name="Besedilo 142"/>
        <xdr:cNvSpPr txBox="1">
          <a:spLocks noChangeArrowheads="1"/>
        </xdr:cNvSpPr>
      </xdr:nvSpPr>
      <xdr:spPr bwMode="auto">
        <a:xfrm>
          <a:off x="247650"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Nastavitev pretočnih količin, funkcionalni zagon, izdelava in predaja gradbene dokumentacije, sheme, označitev pretokov vse potrebno po ZGO in garancije za opremo in izvedbo, pripravljalna, zaključna dela, transportni in manipulativni stroški</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152400</xdr:colOff>
      <xdr:row>0</xdr:row>
      <xdr:rowOff>0</xdr:rowOff>
    </xdr:to>
    <xdr:sp macro="" textlink="">
      <xdr:nvSpPr>
        <xdr:cNvPr id="29" name="Besedilo 33"/>
        <xdr:cNvSpPr txBox="1">
          <a:spLocks noChangeArrowheads="1"/>
        </xdr:cNvSpPr>
      </xdr:nvSpPr>
      <xdr:spPr bwMode="auto">
        <a:xfrm>
          <a:off x="238125" y="0"/>
          <a:ext cx="31908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Pripravljalna dela, zarisovanje  in zaključna dela.</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30" name="Besedilo 34"/>
        <xdr:cNvSpPr txBox="1">
          <a:spLocks noChangeArrowheads="1"/>
        </xdr:cNvSpPr>
      </xdr:nvSpPr>
      <xdr:spPr bwMode="auto">
        <a:xfrm>
          <a:off x="238125" y="0"/>
          <a:ext cx="32004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Splošni manipulativni, zavarovalni in transportni stroški do gradbišča.</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31"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Glavna plinska omarica v nerjaveči izvedbi dimezije 1200x1200x400 z vgrajeno plinsko požarno pipo DN50, plinskim filtrom DN50,  ragulatorjem tlaka iz 100mbar na 20 mbar, manometrom, čepom za izpih, izpustom kondenza in tremi plinomeri:</a:t>
          </a:r>
        </a:p>
        <a:p>
          <a:pPr algn="l" rtl="0">
            <a:defRPr sz="1000"/>
          </a:pPr>
          <a:r>
            <a:rPr lang="sl-SI" sz="1000" b="0" i="0" u="none" strike="noStrike" baseline="0">
              <a:solidFill>
                <a:srgbClr val="000000"/>
              </a:solidFill>
              <a:latin typeface="Arial CE"/>
              <a:cs typeface="Arial CE"/>
            </a:rPr>
            <a:t>- G4 (DN25)     kos 1</a:t>
          </a:r>
        </a:p>
        <a:p>
          <a:pPr algn="l" rtl="0">
            <a:defRPr sz="1000"/>
          </a:pPr>
          <a:r>
            <a:rPr lang="sl-SI" sz="1000" b="0" i="0" u="none" strike="noStrike" baseline="0">
              <a:solidFill>
                <a:srgbClr val="000000"/>
              </a:solidFill>
              <a:latin typeface="Arial CE"/>
              <a:cs typeface="Arial CE"/>
            </a:rPr>
            <a:t>- G6 (DN25)     kos 1</a:t>
          </a:r>
        </a:p>
        <a:p>
          <a:pPr algn="l" rtl="0">
            <a:defRPr sz="1000"/>
          </a:pPr>
          <a:r>
            <a:rPr lang="sl-SI" sz="1000" b="0" i="0" u="none" strike="noStrike" baseline="0">
              <a:solidFill>
                <a:srgbClr val="000000"/>
              </a:solidFill>
              <a:latin typeface="Arial CE"/>
              <a:cs typeface="Arial CE"/>
            </a:rPr>
            <a:t>-G10 (DN40)    kos 1</a:t>
          </a:r>
        </a:p>
        <a:p>
          <a:pPr algn="l" rtl="0">
            <a:defRPr sz="1000"/>
          </a:pPr>
          <a:r>
            <a:rPr lang="sl-SI" sz="1000" b="0" i="0" u="none" strike="noStrike" baseline="0">
              <a:solidFill>
                <a:srgbClr val="000000"/>
              </a:solidFill>
              <a:latin typeface="Arial CE"/>
              <a:cs typeface="Arial CE"/>
            </a:rPr>
            <a:t> vse skupaj z vso ostalo predpisano opremo, vse dobavljeno in vsem potrebnim tesnilnim, pritrdilnim ter montažnim materialom. </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0</xdr:col>
      <xdr:colOff>276225</xdr:colOff>
      <xdr:row>0</xdr:row>
      <xdr:rowOff>0</xdr:rowOff>
    </xdr:from>
    <xdr:to>
      <xdr:col>3</xdr:col>
      <xdr:colOff>76200</xdr:colOff>
      <xdr:row>0</xdr:row>
      <xdr:rowOff>0</xdr:rowOff>
    </xdr:to>
    <xdr:sp macro="" textlink="">
      <xdr:nvSpPr>
        <xdr:cNvPr id="32" name="Besedilo 142"/>
        <xdr:cNvSpPr txBox="1">
          <a:spLocks noChangeArrowheads="1"/>
        </xdr:cNvSpPr>
      </xdr:nvSpPr>
      <xdr:spPr bwMode="auto">
        <a:xfrm>
          <a:off x="238125" y="0"/>
          <a:ext cx="311467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brezšivna cev izdelana po </a:t>
          </a:r>
        </a:p>
        <a:p>
          <a:pPr algn="l" rtl="0">
            <a:defRPr sz="1000"/>
          </a:pPr>
          <a:r>
            <a:rPr lang="sl-SI" sz="1000" b="0" i="0" u="none" strike="noStrike" baseline="0">
              <a:solidFill>
                <a:srgbClr val="000000"/>
              </a:solidFill>
              <a:latin typeface="Arial CE"/>
              <a:cs typeface="Arial CE"/>
            </a:rPr>
            <a:t>DIN 2440, vključno s fazonskimi kosi, obešalnim materialom pritrdilnim, varilnim in tesnilnim materialom.</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95250</xdr:colOff>
      <xdr:row>0</xdr:row>
      <xdr:rowOff>0</xdr:rowOff>
    </xdr:to>
    <xdr:sp macro="" textlink="">
      <xdr:nvSpPr>
        <xdr:cNvPr id="33" name="Besedilo 142"/>
        <xdr:cNvSpPr txBox="1">
          <a:spLocks noChangeArrowheads="1"/>
        </xdr:cNvSpPr>
      </xdr:nvSpPr>
      <xdr:spPr bwMode="auto">
        <a:xfrm>
          <a:off x="247650" y="0"/>
          <a:ext cx="31242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zaščitna cev za vodenje plinovoda skozi zid ali skozi streho, zaščitena pred korozijo in zatesnjena s trajno elestičnim materialom, skupaj z vrtanjem lukenj skozi zidove.</a:t>
          </a:r>
        </a:p>
      </xdr:txBody>
    </xdr:sp>
    <xdr:clientData/>
  </xdr:twoCellAnchor>
  <xdr:twoCellAnchor>
    <xdr:from>
      <xdr:col>0</xdr:col>
      <xdr:colOff>276225</xdr:colOff>
      <xdr:row>0</xdr:row>
      <xdr:rowOff>0</xdr:rowOff>
    </xdr:from>
    <xdr:to>
      <xdr:col>3</xdr:col>
      <xdr:colOff>76200</xdr:colOff>
      <xdr:row>0</xdr:row>
      <xdr:rowOff>0</xdr:rowOff>
    </xdr:to>
    <xdr:sp macro="" textlink="">
      <xdr:nvSpPr>
        <xdr:cNvPr id="34" name="Besedilo 142"/>
        <xdr:cNvSpPr txBox="1">
          <a:spLocks noChangeArrowheads="1"/>
        </xdr:cNvSpPr>
      </xdr:nvSpPr>
      <xdr:spPr bwMode="auto">
        <a:xfrm>
          <a:off x="238125" y="0"/>
          <a:ext cx="311467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Površinska zaščita vidnega dela cevi z rumeno barvo po predhodnem miniziranju.</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35" name="Besedilo 25"/>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Tlačni preizkus trdnosti in tesnjenja cevovoda z inertnim plinom, vključno s potrebnim materialom (čepi), ter izdelavo pisnega poročila o uspešno opravljenem tlačnem preizkusu.</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36"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Izdelava in predaja gradbene dokumentacije po  ZGO in garancije za opremo in izvedbo, priprvaljalna, zaključna dela, manipulativni, zavarovalni in trasportno stroški</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19050</xdr:colOff>
      <xdr:row>0</xdr:row>
      <xdr:rowOff>0</xdr:rowOff>
    </xdr:from>
    <xdr:to>
      <xdr:col>3</xdr:col>
      <xdr:colOff>190500</xdr:colOff>
      <xdr:row>0</xdr:row>
      <xdr:rowOff>0</xdr:rowOff>
    </xdr:to>
    <xdr:sp macro="" textlink="">
      <xdr:nvSpPr>
        <xdr:cNvPr id="37" name="Besedilo 51"/>
        <xdr:cNvSpPr txBox="1">
          <a:spLocks noChangeArrowheads="1"/>
        </xdr:cNvSpPr>
      </xdr:nvSpPr>
      <xdr:spPr bwMode="auto">
        <a:xfrm>
          <a:off x="257175" y="0"/>
          <a:ext cx="32099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Izdelava projekta izvedenih del (PID) tehnične dokumentacije v treh mapiranih izvodih.</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38"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Gasilni aparat z možnostjo montaže na steno na višino 1,2 m, tip PRAH S-6, skupaj z vsem potrebnim montažnim materialom, atesti in kontrolnimi listinami.</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39"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Gasilni aparat z možnostjo montaže na steno na višino 1,2 m, tip CO2-5, skupaj z vsem potrebnim montažnim materialom, atesti in kontrolnimi  listinami.</a:t>
          </a:r>
        </a:p>
      </xdr:txBody>
    </xdr:sp>
    <xdr:clientData/>
  </xdr:twoCellAnchor>
  <xdr:twoCellAnchor>
    <xdr:from>
      <xdr:col>1</xdr:col>
      <xdr:colOff>9525</xdr:colOff>
      <xdr:row>0</xdr:row>
      <xdr:rowOff>0</xdr:rowOff>
    </xdr:from>
    <xdr:to>
      <xdr:col>3</xdr:col>
      <xdr:colOff>161925</xdr:colOff>
      <xdr:row>0</xdr:row>
      <xdr:rowOff>0</xdr:rowOff>
    </xdr:to>
    <xdr:sp macro="" textlink="">
      <xdr:nvSpPr>
        <xdr:cNvPr id="40" name="Besedilo 33"/>
        <xdr:cNvSpPr txBox="1">
          <a:spLocks noChangeArrowheads="1"/>
        </xdr:cNvSpPr>
      </xdr:nvSpPr>
      <xdr:spPr bwMode="auto">
        <a:xfrm>
          <a:off x="247650" y="0"/>
          <a:ext cx="31908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Pripravljalna dela, zarisovanje  in zaključna dela.</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41" name="Besedilo 34"/>
        <xdr:cNvSpPr txBox="1">
          <a:spLocks noChangeArrowheads="1"/>
        </xdr:cNvSpPr>
      </xdr:nvSpPr>
      <xdr:spPr bwMode="auto">
        <a:xfrm>
          <a:off x="238125" y="0"/>
          <a:ext cx="32004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Splošni manipulativni, zavarovalni in transportni stroški do gradbišča.</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0</xdr:col>
      <xdr:colOff>276225</xdr:colOff>
      <xdr:row>0</xdr:row>
      <xdr:rowOff>0</xdr:rowOff>
    </xdr:from>
    <xdr:to>
      <xdr:col>4</xdr:col>
      <xdr:colOff>0</xdr:colOff>
      <xdr:row>0</xdr:row>
      <xdr:rowOff>0</xdr:rowOff>
    </xdr:to>
    <xdr:sp macro="" textlink="">
      <xdr:nvSpPr>
        <xdr:cNvPr id="42" name="Besedilo 35"/>
        <xdr:cNvSpPr txBox="1">
          <a:spLocks noChangeArrowheads="1"/>
        </xdr:cNvSpPr>
      </xdr:nvSpPr>
      <xdr:spPr bwMode="auto">
        <a:xfrm>
          <a:off x="238125" y="0"/>
          <a:ext cx="34290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OPOMBA:</a:t>
          </a:r>
        </a:p>
        <a:p>
          <a:pPr algn="l" rtl="0">
            <a:defRPr sz="1000"/>
          </a:pPr>
          <a:r>
            <a:rPr lang="sl-SI" sz="1000" b="0" i="0" u="none" strike="noStrike" baseline="0">
              <a:solidFill>
                <a:srgbClr val="000000"/>
              </a:solidFill>
              <a:latin typeface="Arial CE"/>
              <a:cs typeface="Arial CE"/>
            </a:rPr>
            <a:t>V popisu niso zajeta:</a:t>
          </a:r>
        </a:p>
        <a:p>
          <a:pPr algn="l" rtl="0">
            <a:defRPr sz="1000"/>
          </a:pPr>
          <a:r>
            <a:rPr lang="sl-SI" sz="1000" b="0" i="0" u="none" strike="noStrike" baseline="0">
              <a:solidFill>
                <a:srgbClr val="000000"/>
              </a:solidFill>
              <a:latin typeface="Arial CE"/>
              <a:cs typeface="Arial CE"/>
            </a:rPr>
            <a:t>- vsa gradbena in obrtniška dela, kot je izdelava prebojev, </a:t>
          </a:r>
        </a:p>
        <a:p>
          <a:pPr algn="l" rtl="0">
            <a:defRPr sz="1000"/>
          </a:pPr>
          <a:r>
            <a:rPr lang="sl-SI" sz="1000" b="0" i="0" u="none" strike="noStrike" baseline="0">
              <a:solidFill>
                <a:srgbClr val="000000"/>
              </a:solidFill>
              <a:latin typeface="Arial CE"/>
              <a:cs typeface="Arial CE"/>
            </a:rPr>
            <a:t>  steklarska dela ipd,</a:t>
          </a:r>
        </a:p>
        <a:p>
          <a:pPr algn="l" rtl="0">
            <a:defRPr sz="1000"/>
          </a:pPr>
          <a:r>
            <a:rPr lang="sl-SI" sz="1000" b="0" i="0" u="none" strike="noStrike" baseline="0">
              <a:solidFill>
                <a:srgbClr val="000000"/>
              </a:solidFill>
              <a:latin typeface="Arial CE"/>
              <a:cs typeface="Arial CE"/>
            </a:rPr>
            <a:t>- elektroinstalacijska dela.</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0</xdr:col>
      <xdr:colOff>276225</xdr:colOff>
      <xdr:row>0</xdr:row>
      <xdr:rowOff>0</xdr:rowOff>
    </xdr:from>
    <xdr:to>
      <xdr:col>4</xdr:col>
      <xdr:colOff>0</xdr:colOff>
      <xdr:row>0</xdr:row>
      <xdr:rowOff>0</xdr:rowOff>
    </xdr:to>
    <xdr:sp macro="" textlink="">
      <xdr:nvSpPr>
        <xdr:cNvPr id="43" name="Besedilo 35"/>
        <xdr:cNvSpPr txBox="1">
          <a:spLocks noChangeArrowheads="1"/>
        </xdr:cNvSpPr>
      </xdr:nvSpPr>
      <xdr:spPr bwMode="auto">
        <a:xfrm>
          <a:off x="238125" y="0"/>
          <a:ext cx="34290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OPOMBA:</a:t>
          </a:r>
        </a:p>
        <a:p>
          <a:pPr algn="l" rtl="0">
            <a:defRPr sz="1000"/>
          </a:pPr>
          <a:r>
            <a:rPr lang="sl-SI" sz="1000" b="0" i="0" u="none" strike="noStrike" baseline="0">
              <a:solidFill>
                <a:srgbClr val="000000"/>
              </a:solidFill>
              <a:latin typeface="Arial CE"/>
              <a:cs typeface="Arial CE"/>
            </a:rPr>
            <a:t>V popisu niso zajeta:</a:t>
          </a:r>
        </a:p>
        <a:p>
          <a:pPr algn="l" rtl="0">
            <a:defRPr sz="1000"/>
          </a:pPr>
          <a:r>
            <a:rPr lang="sl-SI" sz="1000" b="0" i="0" u="none" strike="noStrike" baseline="0">
              <a:solidFill>
                <a:srgbClr val="000000"/>
              </a:solidFill>
              <a:latin typeface="Arial CE"/>
              <a:cs typeface="Arial CE"/>
            </a:rPr>
            <a:t>- vsa gradbena in obrtniška dela, kot je izdelava prebojev, </a:t>
          </a:r>
        </a:p>
        <a:p>
          <a:pPr algn="l" rtl="0">
            <a:defRPr sz="1000"/>
          </a:pPr>
          <a:r>
            <a:rPr lang="sl-SI" sz="1000" b="0" i="0" u="none" strike="noStrike" baseline="0">
              <a:solidFill>
                <a:srgbClr val="000000"/>
              </a:solidFill>
              <a:latin typeface="Arial CE"/>
              <a:cs typeface="Arial CE"/>
            </a:rPr>
            <a:t>  steklarska dela ipd,</a:t>
          </a:r>
        </a:p>
        <a:p>
          <a:pPr algn="l" rtl="0">
            <a:defRPr sz="1000"/>
          </a:pPr>
          <a:r>
            <a:rPr lang="sl-SI" sz="1000" b="0" i="0" u="none" strike="noStrike" baseline="0">
              <a:solidFill>
                <a:srgbClr val="000000"/>
              </a:solidFill>
              <a:latin typeface="Arial CE"/>
              <a:cs typeface="Arial CE"/>
            </a:rPr>
            <a:t>- elektroinstalacijska dela.</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171450</xdr:colOff>
      <xdr:row>0</xdr:row>
      <xdr:rowOff>0</xdr:rowOff>
    </xdr:to>
    <xdr:sp macro="" textlink="">
      <xdr:nvSpPr>
        <xdr:cNvPr id="44" name="Besedilo 142"/>
        <xdr:cNvSpPr txBox="1">
          <a:spLocks noChangeArrowheads="1"/>
        </xdr:cNvSpPr>
      </xdr:nvSpPr>
      <xdr:spPr bwMode="auto">
        <a:xfrm>
          <a:off x="247650"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Prezračevalne rešetke za vgradnjo v vrata, skupaj s protiokvirjem, vijačnim materialom in vsem ostalim potrebnim pritrdilnim in montažnim materialom, tip:</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45"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Zajemne / vpihovalne rešetke za vgradnjo v kanalsko traso skupaj z vijačnim materialom in vsem ostalim potrebnim pritrdilnim in montažnim materialom, na primer proizvod IMP Klima Idrija, tip:</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295275</xdr:colOff>
      <xdr:row>0</xdr:row>
      <xdr:rowOff>0</xdr:rowOff>
    </xdr:to>
    <xdr:sp macro="" textlink="">
      <xdr:nvSpPr>
        <xdr:cNvPr id="46" name="Besedilo 142"/>
        <xdr:cNvSpPr txBox="1">
          <a:spLocks noChangeArrowheads="1"/>
        </xdr:cNvSpPr>
      </xdr:nvSpPr>
      <xdr:spPr bwMode="auto">
        <a:xfrm>
          <a:off x="238125" y="0"/>
          <a:ext cx="333375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Zračni ventili za odvod zraka iz prostora, z možnostjo nastavitve pretoka, v beli barvi, skupaj z vsem potrebnim montažnim in pritrdilnim materialom, vse naprimer proizvod IMP Klima, tip PV-1 naslednjih dimezij:</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295275</xdr:colOff>
      <xdr:row>0</xdr:row>
      <xdr:rowOff>0</xdr:rowOff>
    </xdr:to>
    <xdr:sp macro="" textlink="">
      <xdr:nvSpPr>
        <xdr:cNvPr id="47" name="Besedilo 142"/>
        <xdr:cNvSpPr txBox="1">
          <a:spLocks noChangeArrowheads="1"/>
        </xdr:cNvSpPr>
      </xdr:nvSpPr>
      <xdr:spPr bwMode="auto">
        <a:xfrm>
          <a:off x="238125" y="0"/>
          <a:ext cx="333375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Zaščitna rešetka za vgradnjo na zunanji zid ali kanal pri preboju kanalske trase, pravokotne oblike oblike, izdelane iz pocinkane pločevine, skupaj z vsem potrebnim vijačnim, tesnilnim in pritrdilnim materialom in zaščitno mrežico na naotranji strani po naslednji specifikaciji:</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48"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Strešni ventilator za odvod zraka skupaj z montažno konzolo, podstavkom, nepovratno loputo, glušnikom v podstavku, fleksibilnim priklopom, s stikalom za  regulacijo vrtljajev (RTD 1.2), s potrebno konstrukcijo za postavitev ventilatorja,  in vsem ostalim potrebnim pritrdilnim, tesnilnim in montažnim materialom, vse naprimer proizvod Rosenberg, tip: DV 310L-4D</a:t>
          </a:r>
        </a:p>
        <a:p>
          <a:pPr algn="l" rtl="0">
            <a:defRPr sz="1000"/>
          </a:pPr>
          <a:r>
            <a:rPr lang="sl-SI" sz="1000" b="0" i="0" u="none" strike="noStrike" baseline="0">
              <a:solidFill>
                <a:srgbClr val="000000"/>
              </a:solidFill>
              <a:latin typeface="Arial CE"/>
              <a:cs typeface="Arial CE"/>
            </a:rPr>
            <a:t>Vz=700 m3/h pri 150 Pa</a:t>
          </a:r>
        </a:p>
        <a:p>
          <a:pPr algn="l" rtl="0">
            <a:defRPr sz="1000"/>
          </a:pPr>
          <a:r>
            <a:rPr lang="sl-SI" sz="1000" b="0" i="0" u="none" strike="noStrike" baseline="0">
              <a:solidFill>
                <a:srgbClr val="000000"/>
              </a:solidFill>
              <a:latin typeface="Arial CE"/>
              <a:cs typeface="Arial CE"/>
            </a:rPr>
            <a:t>Pel=150W (400V/3/50Hz)</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49"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Aksialni ventilator za vgradnjo v zid, skupaj s povezovalno cevjo fi 125 mm, stikalom za vklop / izklop,  in vsem ostalim potrebnim tesnilnim, pritrdilnim ter montažnim materialom vse na primer proizvod Pichler, tip:B-12 </a:t>
          </a:r>
        </a:p>
        <a:p>
          <a:pPr algn="l" rtl="0">
            <a:defRPr sz="1000"/>
          </a:pPr>
          <a:r>
            <a:rPr lang="sl-SI" sz="1000" b="0" i="0" u="none" strike="noStrike" baseline="0">
              <a:solidFill>
                <a:srgbClr val="000000"/>
              </a:solidFill>
              <a:latin typeface="Arial CE"/>
              <a:cs typeface="Arial CE"/>
            </a:rPr>
            <a:t>Vz=80 m3/h pri dp=40 Pa</a:t>
          </a:r>
        </a:p>
        <a:p>
          <a:pPr algn="l" rtl="0">
            <a:defRPr sz="1000"/>
          </a:pPr>
          <a:r>
            <a:rPr lang="sl-SI" sz="1000" b="0" i="0" u="none" strike="noStrike" baseline="0">
              <a:solidFill>
                <a:srgbClr val="000000"/>
              </a:solidFill>
              <a:latin typeface="Arial CE"/>
              <a:cs typeface="Arial CE"/>
            </a:rPr>
            <a:t>Pel=30W (230V/1/50Hz).</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50"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Kanalski ventilator za odvod zraka iz hladilne strojnice, skupaj s fleksibilnima priključkoma, elektro stikalno omaro z glavnim vstikalom in termostatom, ki ob povišani temperaturi v strojnici vklaplja / izklaplja ventilator).</a:t>
          </a:r>
        </a:p>
        <a:p>
          <a:pPr algn="l" rtl="0">
            <a:defRPr sz="1000"/>
          </a:pPr>
          <a:r>
            <a:rPr lang="sl-SI" sz="1000" b="0" i="0" u="none" strike="noStrike" baseline="0">
              <a:solidFill>
                <a:srgbClr val="000000"/>
              </a:solidFill>
              <a:latin typeface="Arial CE"/>
              <a:cs typeface="Arial CE"/>
            </a:rPr>
            <a:t>Ventilator naj je npr. proizvod Rosenberg, tip EKAD 355-6K z vsem potrebnim pritrdilnim tesnilnim ter montažnim materialom. Tehnični podatki:</a:t>
          </a:r>
        </a:p>
        <a:p>
          <a:pPr algn="l" rtl="0">
            <a:defRPr sz="1000"/>
          </a:pPr>
          <a:r>
            <a:rPr lang="sl-SI" sz="1000" b="0" i="0" u="none" strike="noStrike" baseline="0">
              <a:solidFill>
                <a:srgbClr val="000000"/>
              </a:solidFill>
              <a:latin typeface="Arial CE"/>
              <a:cs typeface="Arial CE"/>
            </a:rPr>
            <a:t>Vz=4000m3/h pri 150Pa</a:t>
          </a:r>
        </a:p>
        <a:p>
          <a:pPr algn="l" rtl="0">
            <a:defRPr sz="1000"/>
          </a:pPr>
          <a:r>
            <a:rPr lang="sl-SI" sz="1000" b="0" i="0" u="none" strike="noStrike" baseline="0">
              <a:solidFill>
                <a:srgbClr val="000000"/>
              </a:solidFill>
              <a:latin typeface="Arial CE"/>
              <a:cs typeface="Arial CE"/>
            </a:rPr>
            <a:t>Pel=1,15kW (400V/3/50Hz)</a:t>
          </a:r>
        </a:p>
      </xdr:txBody>
    </xdr:sp>
    <xdr:clientData/>
  </xdr:twoCellAnchor>
  <xdr:twoCellAnchor>
    <xdr:from>
      <xdr:col>1</xdr:col>
      <xdr:colOff>19050</xdr:colOff>
      <xdr:row>0</xdr:row>
      <xdr:rowOff>0</xdr:rowOff>
    </xdr:from>
    <xdr:to>
      <xdr:col>3</xdr:col>
      <xdr:colOff>180975</xdr:colOff>
      <xdr:row>0</xdr:row>
      <xdr:rowOff>0</xdr:rowOff>
    </xdr:to>
    <xdr:sp macro="" textlink="">
      <xdr:nvSpPr>
        <xdr:cNvPr id="51" name="Besedilo 142"/>
        <xdr:cNvSpPr txBox="1">
          <a:spLocks noChangeArrowheads="1"/>
        </xdr:cNvSpPr>
      </xdr:nvSpPr>
      <xdr:spPr bwMode="auto">
        <a:xfrm>
          <a:off x="25717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Kanalska trasa izdelana iz pocinkane pločevine, ustrezne debeline po DIN 24191, vključno s</a:t>
          </a:r>
        </a:p>
        <a:p>
          <a:pPr algn="l" rtl="0">
            <a:defRPr sz="1000"/>
          </a:pPr>
          <a:r>
            <a:rPr lang="sl-SI" sz="1000" b="0" i="0" u="none" strike="noStrike" baseline="0">
              <a:solidFill>
                <a:srgbClr val="000000"/>
              </a:solidFill>
              <a:latin typeface="Arial CE"/>
              <a:cs typeface="Arial CE"/>
            </a:rPr>
            <a:t>pritrdilnim, obešalnim in tesnilnim materialom,</a:t>
          </a:r>
        </a:p>
        <a:p>
          <a:pPr algn="l" rtl="0">
            <a:defRPr sz="1000"/>
          </a:pPr>
          <a:r>
            <a:rPr lang="sl-SI" sz="1000" b="0" i="0" u="none" strike="noStrike" baseline="0">
              <a:solidFill>
                <a:srgbClr val="000000"/>
              </a:solidFill>
              <a:latin typeface="Arial CE"/>
              <a:cs typeface="Arial CE"/>
            </a:rPr>
            <a:t>fazonskimi kosi izdelanimi po DIN 24191 in usmerjevalnimi lopaticami.</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2</xdr:col>
      <xdr:colOff>323850</xdr:colOff>
      <xdr:row>0</xdr:row>
      <xdr:rowOff>0</xdr:rowOff>
    </xdr:to>
    <xdr:sp macro="" textlink="">
      <xdr:nvSpPr>
        <xdr:cNvPr id="52" name="Besedilo 69"/>
        <xdr:cNvSpPr txBox="1">
          <a:spLocks noChangeArrowheads="1"/>
        </xdr:cNvSpPr>
      </xdr:nvSpPr>
      <xdr:spPr bwMode="auto">
        <a:xfrm>
          <a:off x="238125" y="0"/>
          <a:ext cx="29813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jekleni vroče cinkani profili npr. (Sikla ali Hilti) za pritrditev kanalske trase v skupne teži.</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171450</xdr:colOff>
      <xdr:row>0</xdr:row>
      <xdr:rowOff>0</xdr:rowOff>
    </xdr:to>
    <xdr:sp macro="" textlink="">
      <xdr:nvSpPr>
        <xdr:cNvPr id="53" name="Besedilo 142"/>
        <xdr:cNvSpPr txBox="1">
          <a:spLocks noChangeArrowheads="1"/>
        </xdr:cNvSpPr>
      </xdr:nvSpPr>
      <xdr:spPr bwMode="auto">
        <a:xfrm>
          <a:off x="247650"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Spiro cevi za odvod in dovod, zraka, skupaj s fazonskimi kosi in vsem ostalim potrebnim pritrdilnim, obešalnim in montažnim materialom, po naslednji specifikaciji:</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54"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Nastavitev prezračevalnih količin, funkcionalni zagon, meritve mikroklime in prezračevalnih količin, skupaj s izdelavo pisnega poročila o tem ter predaja gradbene dokumentacije po ZGO in garancija za opremo in izvedbo.</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190500</xdr:colOff>
      <xdr:row>0</xdr:row>
      <xdr:rowOff>0</xdr:rowOff>
    </xdr:to>
    <xdr:sp macro="" textlink="">
      <xdr:nvSpPr>
        <xdr:cNvPr id="55" name="Besedilo 26"/>
        <xdr:cNvSpPr txBox="1">
          <a:spLocks noChangeArrowheads="1"/>
        </xdr:cNvSpPr>
      </xdr:nvSpPr>
      <xdr:spPr bwMode="auto">
        <a:xfrm>
          <a:off x="238125" y="0"/>
          <a:ext cx="32289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Regulacija celotnega sistema, meritve parametrov in preizkusni zagon.</a:t>
          </a:r>
        </a:p>
      </xdr:txBody>
    </xdr:sp>
    <xdr:clientData/>
  </xdr:twoCellAnchor>
  <xdr:twoCellAnchor>
    <xdr:from>
      <xdr:col>1</xdr:col>
      <xdr:colOff>9525</xdr:colOff>
      <xdr:row>0</xdr:row>
      <xdr:rowOff>0</xdr:rowOff>
    </xdr:from>
    <xdr:to>
      <xdr:col>3</xdr:col>
      <xdr:colOff>180975</xdr:colOff>
      <xdr:row>0</xdr:row>
      <xdr:rowOff>0</xdr:rowOff>
    </xdr:to>
    <xdr:sp macro="" textlink="">
      <xdr:nvSpPr>
        <xdr:cNvPr id="56" name="Besedilo 51"/>
        <xdr:cNvSpPr txBox="1">
          <a:spLocks noChangeArrowheads="1"/>
        </xdr:cNvSpPr>
      </xdr:nvSpPr>
      <xdr:spPr bwMode="auto">
        <a:xfrm>
          <a:off x="247650" y="0"/>
          <a:ext cx="32099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Izdelava projekta izvedenih del (PID) tehnične dokumentacije v treh mapiranih izvodih.</a:t>
          </a:r>
        </a:p>
      </xdr:txBody>
    </xdr:sp>
    <xdr:clientData/>
  </xdr:twoCellAnchor>
  <xdr:twoCellAnchor>
    <xdr:from>
      <xdr:col>1</xdr:col>
      <xdr:colOff>9525</xdr:colOff>
      <xdr:row>0</xdr:row>
      <xdr:rowOff>0</xdr:rowOff>
    </xdr:from>
    <xdr:to>
      <xdr:col>3</xdr:col>
      <xdr:colOff>161925</xdr:colOff>
      <xdr:row>0</xdr:row>
      <xdr:rowOff>0</xdr:rowOff>
    </xdr:to>
    <xdr:sp macro="" textlink="">
      <xdr:nvSpPr>
        <xdr:cNvPr id="57" name="Besedilo 33"/>
        <xdr:cNvSpPr txBox="1">
          <a:spLocks noChangeArrowheads="1"/>
        </xdr:cNvSpPr>
      </xdr:nvSpPr>
      <xdr:spPr bwMode="auto">
        <a:xfrm>
          <a:off x="247650" y="0"/>
          <a:ext cx="31908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Pripravljalna dela, zarisovanje, zaključna dela, manipulativni, zavarovalni in trasportni stroški</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58" name="Besedilo 34"/>
        <xdr:cNvSpPr txBox="1">
          <a:spLocks noChangeArrowheads="1"/>
        </xdr:cNvSpPr>
      </xdr:nvSpPr>
      <xdr:spPr bwMode="auto">
        <a:xfrm>
          <a:off x="238125" y="0"/>
          <a:ext cx="32004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Splošni manipulativni, zavarovalni in transportni stroški do gradbišča.</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59"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Regulacijsko dušilna loputa za vgradnjo v okroglo kanalsko traso, skupaj z vsem potrebnim tesnilnim, pritrdilnim ter montažnim materialom, po naslednji specifikaciji:</a:t>
          </a:r>
        </a:p>
      </xdr:txBody>
    </xdr:sp>
    <xdr:clientData/>
  </xdr:twoCellAnchor>
  <xdr:twoCellAnchor>
    <xdr:from>
      <xdr:col>1</xdr:col>
      <xdr:colOff>9525</xdr:colOff>
      <xdr:row>0</xdr:row>
      <xdr:rowOff>0</xdr:rowOff>
    </xdr:from>
    <xdr:to>
      <xdr:col>3</xdr:col>
      <xdr:colOff>190500</xdr:colOff>
      <xdr:row>0</xdr:row>
      <xdr:rowOff>0</xdr:rowOff>
    </xdr:to>
    <xdr:sp macro="" textlink="">
      <xdr:nvSpPr>
        <xdr:cNvPr id="60" name="Besedilo 52"/>
        <xdr:cNvSpPr txBox="1">
          <a:spLocks noChangeArrowheads="1"/>
        </xdr:cNvSpPr>
      </xdr:nvSpPr>
      <xdr:spPr bwMode="auto">
        <a:xfrm>
          <a:off x="24765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Tripotni regulacijski ventil za vgradnjo v cevno omrežje ogrevanja, navojne izvedbe dobavljen skupaj s tesnili, holandci ALG 40in elektromotornim pogonom za zvezno regulacijo, vse  proizvod Siemens, tip 44.40-25 z el. motornim pogonom Siemens, tip SQS 65.</a:t>
          </a:r>
        </a:p>
        <a:p>
          <a:pPr algn="l" rtl="0">
            <a:defRPr sz="1000"/>
          </a:pPr>
          <a:r>
            <a:rPr lang="sl-SI" sz="1000" b="0" i="0" u="none" strike="noStrike" baseline="0">
              <a:solidFill>
                <a:srgbClr val="000000"/>
              </a:solidFill>
              <a:latin typeface="Arial CE"/>
              <a:cs typeface="Arial CE"/>
            </a:rPr>
            <a:t>Tehnični podatki:</a:t>
          </a:r>
        </a:p>
        <a:p>
          <a:pPr algn="l" rtl="0">
            <a:defRPr sz="1000"/>
          </a:pPr>
          <a:r>
            <a:rPr lang="sl-SI" sz="1000" b="0" i="0" u="none" strike="noStrike" baseline="0">
              <a:solidFill>
                <a:srgbClr val="000000"/>
              </a:solidFill>
              <a:latin typeface="Arial CE"/>
              <a:cs typeface="Arial CE"/>
            </a:rPr>
            <a:t>-Vv=6,5 m3/h pri dp=9 kPa kvs=25 m3/h (ventil DN40)</a:t>
          </a:r>
        </a:p>
        <a:p>
          <a:pPr algn="l" rtl="0">
            <a:defRPr sz="1000"/>
          </a:pPr>
          <a:r>
            <a:rPr lang="sl-SI" sz="1000" b="0" i="0" u="none" strike="noStrike" baseline="0">
              <a:solidFill>
                <a:srgbClr val="000000"/>
              </a:solidFill>
              <a:latin typeface="Arial CE"/>
              <a:cs typeface="Arial CE"/>
            </a:rPr>
            <a:t>-24V (2-10V)</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61"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Medeninasti navojni lovilec nečistoč za vgradnjo v cevovod, skupaj z vsem ostalim potrebnim vijačnim, pritrdilnim, tesnilnim in montažnim materialom, vse naprimer proizvodb Kovina Šmartno.</a:t>
          </a:r>
        </a:p>
      </xdr:txBody>
    </xdr:sp>
    <xdr:clientData/>
  </xdr:twoCellAnchor>
  <xdr:twoCellAnchor>
    <xdr:from>
      <xdr:col>1</xdr:col>
      <xdr:colOff>9525</xdr:colOff>
      <xdr:row>0</xdr:row>
      <xdr:rowOff>0</xdr:rowOff>
    </xdr:from>
    <xdr:to>
      <xdr:col>3</xdr:col>
      <xdr:colOff>190500</xdr:colOff>
      <xdr:row>0</xdr:row>
      <xdr:rowOff>0</xdr:rowOff>
    </xdr:to>
    <xdr:sp macro="" textlink="">
      <xdr:nvSpPr>
        <xdr:cNvPr id="62" name="Besedilo 52"/>
        <xdr:cNvSpPr txBox="1">
          <a:spLocks noChangeArrowheads="1"/>
        </xdr:cNvSpPr>
      </xdr:nvSpPr>
      <xdr:spPr bwMode="auto">
        <a:xfrm>
          <a:off x="24765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Obtočna črpalka za pogon tekočega medija s  prirobničnimi priključki in tristopenjsko regulacijo pretoka, skupaj s protiprirobnicami, vijačnim materialom in vsem ostalim potrebnim tesnilnim, pritrdilnim ter montažnim materialom, vse naprimer proizvod IMP, tip GHN 402 B-R</a:t>
          </a:r>
        </a:p>
        <a:p>
          <a:pPr algn="l" rtl="0">
            <a:defRPr sz="1000"/>
          </a:pPr>
          <a:r>
            <a:rPr lang="sl-SI" sz="1000" b="0" i="0" u="none" strike="noStrike" baseline="0">
              <a:solidFill>
                <a:srgbClr val="000000"/>
              </a:solidFill>
              <a:latin typeface="Arial CE"/>
              <a:cs typeface="Arial CE"/>
            </a:rPr>
            <a:t>Vv=5 m3/h pri H=4 m</a:t>
          </a:r>
        </a:p>
        <a:p>
          <a:pPr algn="l" rtl="0">
            <a:defRPr sz="1000"/>
          </a:pPr>
          <a:r>
            <a:rPr lang="sl-SI" sz="1000" b="0" i="0" u="none" strike="noStrike" baseline="0">
              <a:solidFill>
                <a:srgbClr val="000000"/>
              </a:solidFill>
              <a:latin typeface="Arial CE"/>
              <a:cs typeface="Arial CE"/>
            </a:rPr>
            <a:t>Pel=236 (400V/3/50Hz).</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171450</xdr:colOff>
      <xdr:row>0</xdr:row>
      <xdr:rowOff>0</xdr:rowOff>
    </xdr:to>
    <xdr:sp macro="" textlink="">
      <xdr:nvSpPr>
        <xdr:cNvPr id="63" name="Besedilo 142"/>
        <xdr:cNvSpPr txBox="1">
          <a:spLocks noChangeArrowheads="1"/>
        </xdr:cNvSpPr>
      </xdr:nvSpPr>
      <xdr:spPr bwMode="auto">
        <a:xfrm>
          <a:off x="247650"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stenski plinski grelnik za ogrevanje in pretočno pripravo sanitarne vode na prislini vlek nazivne moči 24 kW, skupaj s priključnim setom , hitromontažno konzolo, sobnim termostatom s tedensko programsko uro  in vsem ostalim potrebnim tesnilnim, pritrdilnim ter montažnim materialomo, vse skupaj proizvod Viessmann, tip Vitopend 100 WHO</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64"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material potreben za zagotavljanje odvoda dimnih plinov in za zajem zgorevalnega zraka proizvod Viessmann za grelnik Vitopend 100 tip WHE sestavljen iz:</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171450</xdr:colOff>
      <xdr:row>0</xdr:row>
      <xdr:rowOff>0</xdr:rowOff>
    </xdr:to>
    <xdr:sp macro="" textlink="">
      <xdr:nvSpPr>
        <xdr:cNvPr id="65" name="Besedilo 142"/>
        <xdr:cNvSpPr txBox="1">
          <a:spLocks noChangeArrowheads="1"/>
        </xdr:cNvSpPr>
      </xdr:nvSpPr>
      <xdr:spPr bwMode="auto">
        <a:xfrm>
          <a:off x="247650"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stenski plinski grelnik za ogrevanje in pripravo sanitarne tople vode z vgrajenim bojlerjem s prostornino 60 litrov, na prislini vlek nazivne moči 27,9 kW, skupaj s priključnim setom , hitromontažno konzolo, termostatom s tedensko programsko uro in vsem ostalim potrebnim tesnilnim, pritrdilnim ter montažnim materialomo, vse skupaj proizvod Unical, tip DUA B28</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66"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material potreben za zagotavljanje odvoda dimnih plinov in za zajem zgorevalnega zraka proizvod Unical sestavljen iz:</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57150</xdr:colOff>
      <xdr:row>0</xdr:row>
      <xdr:rowOff>0</xdr:rowOff>
    </xdr:to>
    <xdr:sp macro="" textlink="">
      <xdr:nvSpPr>
        <xdr:cNvPr id="67" name="Besedilo 2"/>
        <xdr:cNvSpPr txBox="1">
          <a:spLocks noChangeArrowheads="1"/>
        </xdr:cNvSpPr>
      </xdr:nvSpPr>
      <xdr:spPr bwMode="auto">
        <a:xfrm>
          <a:off x="247650" y="0"/>
          <a:ext cx="3086100" cy="0"/>
        </a:xfrm>
        <a:prstGeom prst="rect">
          <a:avLst/>
        </a:prstGeom>
        <a:solidFill>
          <a:srgbClr val="FFFFFF"/>
        </a:solidFill>
        <a:ln>
          <a:noFill/>
        </a:ln>
        <a:extLs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stropna ploščata sevala za toplovodno ogrevanje iz jeklene profilirane pločevine z vgrajenimi cevmi, toplotno izolacijo na vrhu, za prosto obešanje na stropno konstrukcijo. Obratovalni tlak PN6, priključki pa so tip D Površina pločevine lakirana. Sevala so dobavljena vključno s spojnim, pritrdilnim ter tesnilnim materialom in so na primer proizvod Sabiana po naslednji specifikaciji:</a:t>
          </a:r>
        </a:p>
      </xdr:txBody>
    </xdr:sp>
    <xdr:clientData/>
  </xdr:twoCellAnchor>
  <xdr:twoCellAnchor>
    <xdr:from>
      <xdr:col>1</xdr:col>
      <xdr:colOff>9525</xdr:colOff>
      <xdr:row>0</xdr:row>
      <xdr:rowOff>0</xdr:rowOff>
    </xdr:from>
    <xdr:to>
      <xdr:col>3</xdr:col>
      <xdr:colOff>57150</xdr:colOff>
      <xdr:row>0</xdr:row>
      <xdr:rowOff>0</xdr:rowOff>
    </xdr:to>
    <xdr:sp macro="" textlink="">
      <xdr:nvSpPr>
        <xdr:cNvPr id="68" name="Besedilo 2"/>
        <xdr:cNvSpPr txBox="1">
          <a:spLocks noChangeArrowheads="1"/>
        </xdr:cNvSpPr>
      </xdr:nvSpPr>
      <xdr:spPr bwMode="auto">
        <a:xfrm>
          <a:off x="247650" y="0"/>
          <a:ext cx="3086100" cy="0"/>
        </a:xfrm>
        <a:prstGeom prst="rect">
          <a:avLst/>
        </a:prstGeom>
        <a:solidFill>
          <a:srgbClr val="FFFFFF"/>
        </a:solidFill>
        <a:ln>
          <a:noFill/>
        </a:ln>
        <a:extLs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toplozračna zavesa za montažo na višino do 3m, za prosto obešanje na stropno konstrukcijo, vključno pritrdilni, tesnilni, montažni material ter elektronsko senzorska krmilna plošča.</a:t>
          </a:r>
        </a:p>
        <a:p>
          <a:pPr algn="l" rtl="0">
            <a:defRPr sz="1000"/>
          </a:pPr>
          <a:r>
            <a:rPr lang="sl-SI" sz="1000" b="0" i="0" u="none" strike="noStrike" baseline="0">
              <a:solidFill>
                <a:srgbClr val="000000"/>
              </a:solidFill>
              <a:latin typeface="Arial CE"/>
              <a:cs typeface="Arial CE"/>
            </a:rPr>
            <a:t>Količina zraka: Vz=2500M3/H</a:t>
          </a:r>
        </a:p>
        <a:p>
          <a:pPr algn="l" rtl="0">
            <a:defRPr sz="1000"/>
          </a:pPr>
          <a:r>
            <a:rPr lang="sl-SI" sz="1000" b="0" i="0" u="none" strike="noStrike" baseline="0">
              <a:solidFill>
                <a:srgbClr val="000000"/>
              </a:solidFill>
              <a:latin typeface="Arial CE"/>
              <a:cs typeface="Arial CE"/>
            </a:rPr>
            <a:t>Izstopna temp.: T=35 st.C</a:t>
          </a:r>
        </a:p>
        <a:p>
          <a:pPr algn="l" rtl="0">
            <a:defRPr sz="1000"/>
          </a:pPr>
          <a:r>
            <a:rPr lang="sl-SI" sz="1000" b="0" i="0" u="none" strike="noStrike" baseline="0">
              <a:solidFill>
                <a:srgbClr val="000000"/>
              </a:solidFill>
              <a:latin typeface="Arial CE"/>
              <a:cs typeface="Arial CE"/>
            </a:rPr>
            <a:t>Nazivna toplotna moč: Q=15,7kW (voda 80/60st.C)</a:t>
          </a:r>
        </a:p>
        <a:p>
          <a:pPr algn="l" rtl="0">
            <a:defRPr sz="1000"/>
          </a:pPr>
          <a:r>
            <a:rPr lang="sl-SI" sz="1000" b="0" i="0" u="none" strike="noStrike" baseline="0">
              <a:solidFill>
                <a:srgbClr val="000000"/>
              </a:solidFill>
              <a:latin typeface="Arial CE"/>
              <a:cs typeface="Arial CE"/>
            </a:rPr>
            <a:t>El. moč   Pel=550 W (230V/1/50Hz)</a:t>
          </a:r>
        </a:p>
        <a:p>
          <a:pPr algn="l" rtl="0">
            <a:defRPr sz="1000"/>
          </a:pPr>
          <a:r>
            <a:rPr lang="sl-SI" sz="1000" b="0" i="0" u="none" strike="noStrike" baseline="0">
              <a:solidFill>
                <a:srgbClr val="000000"/>
              </a:solidFill>
              <a:latin typeface="Arial CE"/>
              <a:cs typeface="Arial CE"/>
            </a:rPr>
            <a:t>Proizvod: npr.: Gelu Linea 99 M1500P</a:t>
          </a:r>
        </a:p>
        <a:p>
          <a:pPr algn="l" rtl="0">
            <a:defRPr sz="1000"/>
          </a:pPr>
          <a:r>
            <a:rPr lang="sl-SI" sz="1000" b="0" i="0" u="none" strike="noStrike" baseline="0">
              <a:solidFill>
                <a:srgbClr val="000000"/>
              </a:solidFill>
              <a:latin typeface="Arial CE"/>
              <a:cs typeface="Arial CE"/>
            </a:rPr>
            <a:t>Mere:B=1622mm L=590mm H=297mm</a:t>
          </a:r>
        </a:p>
        <a:p>
          <a:pPr algn="l" rtl="0">
            <a:defRPr sz="1000"/>
          </a:pPr>
          <a:r>
            <a:rPr lang="sl-SI" sz="1000" b="0" i="0" u="none" strike="noStrike" baseline="0">
              <a:solidFill>
                <a:srgbClr val="000000"/>
              </a:solidFill>
              <a:latin typeface="Arial CE"/>
              <a:cs typeface="Arial CE"/>
            </a:rPr>
            <a:t>Regulator D711M + termostat</a:t>
          </a:r>
        </a:p>
        <a:p>
          <a:pPr algn="l" rtl="0">
            <a:defRPr sz="1000"/>
          </a:pPr>
          <a:r>
            <a:rPr lang="sl-SI" sz="1000" b="0" i="0" u="none" strike="noStrike" baseline="0">
              <a:solidFill>
                <a:srgbClr val="000000"/>
              </a:solidFill>
              <a:latin typeface="Arial CE"/>
              <a:cs typeface="Arial CE"/>
            </a:rPr>
            <a:t>Zavesa se vklaplja preko signala od odprtosti vrat. Signal je dobljen s strani avtomatike vrat</a:t>
          </a:r>
        </a:p>
      </xdr:txBody>
    </xdr:sp>
    <xdr:clientData/>
  </xdr:twoCellAnchor>
  <xdr:twoCellAnchor>
    <xdr:from>
      <xdr:col>1</xdr:col>
      <xdr:colOff>9525</xdr:colOff>
      <xdr:row>0</xdr:row>
      <xdr:rowOff>0</xdr:rowOff>
    </xdr:from>
    <xdr:to>
      <xdr:col>3</xdr:col>
      <xdr:colOff>57150</xdr:colOff>
      <xdr:row>0</xdr:row>
      <xdr:rowOff>0</xdr:rowOff>
    </xdr:to>
    <xdr:sp macro="" textlink="">
      <xdr:nvSpPr>
        <xdr:cNvPr id="69" name="Besedilo 2"/>
        <xdr:cNvSpPr txBox="1">
          <a:spLocks noChangeArrowheads="1"/>
        </xdr:cNvSpPr>
      </xdr:nvSpPr>
      <xdr:spPr bwMode="auto">
        <a:xfrm>
          <a:off x="247650" y="0"/>
          <a:ext cx="3086100" cy="0"/>
        </a:xfrm>
        <a:prstGeom prst="rect">
          <a:avLst/>
        </a:prstGeom>
        <a:solidFill>
          <a:srgbClr val="FFFFFF"/>
        </a:solidFill>
        <a:ln>
          <a:noFill/>
        </a:ln>
        <a:extLs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električni radiatorski   izdelek Vailant, bele barve, skupaj z garnituro za pritrditev: nosilci  vijaki in zidnimi vložki, in regulacijskim termostatom  na napravi sami.</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70"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Material potreben za izdelavo glavenega razdelica za razvod ogrevanega medija, dimenzije DN125, dolžine 1000mm, skupaj z navojnimi priključki 1xDN50, 1xDN32 in prirobničnimi priključki 2xDN65 ter navojnimi priključki 3x DN15 za termometer, manometer in izpust, vse dobavljeno skupaj z vsem potrebnim tesnilnim, pritrdilnim, varilnim montažnim materialom in izolacijo Armecell ITS debeline 13mm. Razdelilec je potrebno pred izolacijo zaščititi s temeljnim premezom (miniziranje) </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71"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Plinska omarica v nerjaveči izvedbi za vgradnjo štirih plinomerov od tega 1xG25 (DN50) in 2xG4(DN25) ter 1xG10(DN40) (plinomere dobavi distributer) in štirih plinskih pip od tega 1xDN65 in 2xDN25 ter 1xDN40, skupaj z vso ostalo predpisano opremo, in vsem potrebnim tesnilnim, pritrdilnim ter montažnim materialom. </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190500</xdr:colOff>
      <xdr:row>0</xdr:row>
      <xdr:rowOff>0</xdr:rowOff>
    </xdr:to>
    <xdr:sp macro="" textlink="">
      <xdr:nvSpPr>
        <xdr:cNvPr id="72" name="Besedilo 52"/>
        <xdr:cNvSpPr txBox="1">
          <a:spLocks noChangeArrowheads="1"/>
        </xdr:cNvSpPr>
      </xdr:nvSpPr>
      <xdr:spPr bwMode="auto">
        <a:xfrm>
          <a:off x="24765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Poševnosedežni regulacijski ventil prirobične izvedbe, vključno s protiprirobnicami, vijaki z vsem potrebnim tesnilnim, pritrdilnim ter montažnim materialom, vse npr. proizvod Comap</a:t>
          </a:r>
        </a:p>
      </xdr:txBody>
    </xdr:sp>
    <xdr:clientData/>
  </xdr:twoCellAnchor>
  <xdr:twoCellAnchor>
    <xdr:from>
      <xdr:col>1</xdr:col>
      <xdr:colOff>9525</xdr:colOff>
      <xdr:row>0</xdr:row>
      <xdr:rowOff>0</xdr:rowOff>
    </xdr:from>
    <xdr:to>
      <xdr:col>3</xdr:col>
      <xdr:colOff>57150</xdr:colOff>
      <xdr:row>0</xdr:row>
      <xdr:rowOff>0</xdr:rowOff>
    </xdr:to>
    <xdr:sp macro="" textlink="">
      <xdr:nvSpPr>
        <xdr:cNvPr id="73" name="Besedilo 2"/>
        <xdr:cNvSpPr txBox="1">
          <a:spLocks noChangeArrowheads="1"/>
        </xdr:cNvSpPr>
      </xdr:nvSpPr>
      <xdr:spPr bwMode="auto">
        <a:xfrm>
          <a:off x="247650" y="0"/>
          <a:ext cx="3086100" cy="0"/>
        </a:xfrm>
        <a:prstGeom prst="rect">
          <a:avLst/>
        </a:prstGeom>
        <a:solidFill>
          <a:srgbClr val="FFFFFF"/>
        </a:solidFill>
        <a:ln>
          <a:noFill/>
        </a:ln>
        <a:extLs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jekleni cevni radiator s čepom, odzračevalno pipico in spodnjim priklopom izdelek KORADO tip Linear za obratovalni tlak 6 bar, bele barve RAL, zaščiten, debelina pločevine 1,2 mm skupaj z garnituro za pritrditev: nosilci z vijaki in zidnimi vložki ter končno lakiran, po naslednji specifikaciji:</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74"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navojni plinski ventil, skupaj s pritrdilnim in tesnilnim materialom</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75"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termično varovalo z navojnim priključkom NP 4, preizkušen po DVGW VP 301, skupaj s tesnilnim materialom</a:t>
          </a:r>
        </a:p>
      </xdr:txBody>
    </xdr:sp>
    <xdr:clientData/>
  </xdr:twoCellAnchor>
  <xdr:twoCellAnchor>
    <xdr:from>
      <xdr:col>1</xdr:col>
      <xdr:colOff>0</xdr:colOff>
      <xdr:row>0</xdr:row>
      <xdr:rowOff>0</xdr:rowOff>
    </xdr:from>
    <xdr:to>
      <xdr:col>4</xdr:col>
      <xdr:colOff>0</xdr:colOff>
      <xdr:row>0</xdr:row>
      <xdr:rowOff>0</xdr:rowOff>
    </xdr:to>
    <xdr:sp macro="" textlink="">
      <xdr:nvSpPr>
        <xdr:cNvPr id="76" name="Besedilo 94"/>
        <xdr:cNvSpPr txBox="1">
          <a:spLocks noChangeArrowheads="1"/>
        </xdr:cNvSpPr>
      </xdr:nvSpPr>
      <xdr:spPr bwMode="auto">
        <a:xfrm>
          <a:off x="238125" y="0"/>
          <a:ext cx="34290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dvoetažni modulni klimat za notranjo postavitev - (KN-1), dvojnostenski iz jeklene pocinkane pločevine z vmesnim slojem toplotne in akustične izolacije debeline 20 mm, zunanja izvedba. Notranje in zunanje površine so pocinkane, zunanje površine barvane. Osnovni tehnični podatki za ohišje so:</a:t>
          </a:r>
        </a:p>
        <a:p>
          <a:pPr algn="l" rtl="0">
            <a:defRPr sz="1000"/>
          </a:pPr>
          <a:r>
            <a:rPr lang="sl-SI" sz="1000" b="0" i="0" u="none" strike="noStrike" baseline="0">
              <a:solidFill>
                <a:srgbClr val="000000"/>
              </a:solidFill>
              <a:latin typeface="Arial CE"/>
              <a:cs typeface="Arial CE"/>
            </a:rPr>
            <a:t>- požarni razred A1 po DIN 4102</a:t>
          </a:r>
        </a:p>
        <a:p>
          <a:pPr algn="l" rtl="0">
            <a:defRPr sz="1000"/>
          </a:pPr>
          <a:r>
            <a:rPr lang="sl-SI" sz="1000" b="0" i="0" u="none" strike="noStrike" baseline="0">
              <a:solidFill>
                <a:srgbClr val="000000"/>
              </a:solidFill>
              <a:latin typeface="Arial CE"/>
              <a:cs typeface="Arial CE"/>
            </a:rPr>
            <a:t>- min. spec. gostota 70 kg/m3</a:t>
          </a:r>
        </a:p>
        <a:p>
          <a:pPr algn="l" rtl="0">
            <a:defRPr sz="1000"/>
          </a:pPr>
          <a:r>
            <a:rPr lang="sl-SI" sz="1000" b="0" i="0" u="none" strike="noStrike" baseline="0">
              <a:solidFill>
                <a:srgbClr val="000000"/>
              </a:solidFill>
              <a:latin typeface="Arial CE"/>
              <a:cs typeface="Arial CE"/>
            </a:rPr>
            <a:t>- koef. toplotne prehodnosti k = 0,8 W/m2K po </a:t>
          </a:r>
        </a:p>
        <a:p>
          <a:pPr algn="l" rtl="0">
            <a:defRPr sz="1000"/>
          </a:pPr>
          <a:r>
            <a:rPr lang="sl-SI" sz="1000" b="0" i="0" u="none" strike="noStrike" baseline="0">
              <a:solidFill>
                <a:srgbClr val="000000"/>
              </a:solidFill>
              <a:latin typeface="Arial CE"/>
              <a:cs typeface="Arial CE"/>
            </a:rPr>
            <a:t>  DIN 4108</a:t>
          </a:r>
        </a:p>
        <a:p>
          <a:pPr algn="l" rtl="0">
            <a:defRPr sz="1000"/>
          </a:pPr>
          <a:r>
            <a:rPr lang="sl-SI" sz="1000" b="0" i="0" u="none" strike="noStrike" baseline="0">
              <a:solidFill>
                <a:srgbClr val="000000"/>
              </a:solidFill>
              <a:latin typeface="Arial CE"/>
              <a:cs typeface="Arial CE"/>
            </a:rPr>
            <a:t>- faktor dušenja zvoka Rw = 34 dB po DIN 52201 za max. nadtlak/podtlak v klima napravi do 2000 Pa, s kontrolnimi vrati  opremljenimi z gumijastimi tesnili in specialnimi zapirali, </a:t>
          </a:r>
        </a:p>
        <a:p>
          <a:pPr algn="l" rtl="0">
            <a:defRPr sz="1000"/>
          </a:pPr>
          <a:r>
            <a:rPr lang="sl-SI" sz="1000" b="0" i="0" u="none" strike="noStrike" baseline="0">
              <a:solidFill>
                <a:srgbClr val="000000"/>
              </a:solidFill>
              <a:latin typeface="Arial CE"/>
              <a:cs typeface="Arial CE"/>
            </a:rPr>
            <a:t>  Dim. čelnega preseka: BxH =1270 x 2040  mm. (L=4610mm)</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-Proizvod: npr. Rosenberg</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Sestava funkcijskih enot in teh. karakteristike:</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Dovodni del :</a:t>
          </a:r>
        </a:p>
        <a:p>
          <a:pPr algn="l" rtl="0">
            <a:defRPr sz="1000"/>
          </a:pPr>
          <a:r>
            <a:rPr lang="sl-SI" sz="1000" b="0" i="0" u="none" strike="noStrike" baseline="0">
              <a:solidFill>
                <a:srgbClr val="000000"/>
              </a:solidFill>
              <a:latin typeface="Arial CE"/>
              <a:cs typeface="Arial CE"/>
            </a:rPr>
            <a:t>- prazna enota z jekleno vstopno žaluzijo na motorni  </a:t>
          </a:r>
        </a:p>
        <a:p>
          <a:pPr algn="l" rtl="0">
            <a:defRPr sz="1000"/>
          </a:pPr>
          <a:r>
            <a:rPr lang="sl-SI" sz="1000" b="0" i="0" u="none" strike="noStrike" baseline="0">
              <a:solidFill>
                <a:srgbClr val="000000"/>
              </a:solidFill>
              <a:latin typeface="Arial CE"/>
              <a:cs typeface="Arial CE"/>
            </a:rPr>
            <a:t>  pogon Belimo AF24-SR z zajemnim jadrovinastim priključkom (kos 1),</a:t>
          </a:r>
        </a:p>
        <a:p>
          <a:pPr algn="l" rtl="0">
            <a:defRPr sz="1000"/>
          </a:pPr>
          <a:r>
            <a:rPr lang="sl-SI" sz="1000" b="0" i="0" u="none" strike="noStrike" baseline="0">
              <a:solidFill>
                <a:srgbClr val="000000"/>
              </a:solidFill>
              <a:latin typeface="Arial CE"/>
              <a:cs typeface="Arial CE"/>
            </a:rPr>
            <a:t>- enota s  filtrom F5:</a:t>
          </a:r>
        </a:p>
        <a:p>
          <a:pPr algn="l" rtl="0">
            <a:defRPr sz="1000"/>
          </a:pPr>
          <a:r>
            <a:rPr lang="sl-SI" sz="1000" b="0" i="0" u="none" strike="noStrike" baseline="0">
              <a:solidFill>
                <a:srgbClr val="000000"/>
              </a:solidFill>
              <a:latin typeface="Arial CE"/>
              <a:cs typeface="Arial CE"/>
            </a:rPr>
            <a:t>  V =10500 m3/h, začetni upor 75 Pa, končni upor 204 Pa,</a:t>
          </a:r>
        </a:p>
        <a:p>
          <a:pPr algn="l" rtl="0">
            <a:defRPr sz="1000"/>
          </a:pPr>
          <a:r>
            <a:rPr lang="sl-SI" sz="1000" b="0" i="0" u="none" strike="noStrike" baseline="0">
              <a:solidFill>
                <a:srgbClr val="000000"/>
              </a:solidFill>
              <a:latin typeface="Arial CE"/>
              <a:cs typeface="Arial CE"/>
            </a:rPr>
            <a:t>- rekuperativna grelna enota: kocka z naslednjimi tehničnimi podatki:</a:t>
          </a:r>
        </a:p>
        <a:p>
          <a:pPr algn="l" rtl="0">
            <a:defRPr sz="1000"/>
          </a:pPr>
          <a:r>
            <a:rPr lang="sl-SI" sz="1000" b="0" i="0" u="none" strike="noStrike" baseline="0">
              <a:solidFill>
                <a:srgbClr val="000000"/>
              </a:solidFill>
              <a:latin typeface="Arial CE"/>
              <a:cs typeface="Arial CE"/>
            </a:rPr>
            <a:t>Učinek prenosa toplote je 55%, protipožarni razred B1, temperatura zraka po izstopu iz kocke proti notranjosti zanaša 2 st.C ob zunanji temp. -16 st.C. Tlačni padec na kocki ne sme presgati 205 Pa (odvo / dovod)</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ventilatorska enota:</a:t>
          </a:r>
        </a:p>
        <a:p>
          <a:pPr algn="l" rtl="0">
            <a:defRPr sz="1000"/>
          </a:pPr>
          <a:r>
            <a:rPr lang="sl-SI" sz="1000" b="0" i="0" u="none" strike="noStrike" baseline="0">
              <a:solidFill>
                <a:srgbClr val="000000"/>
              </a:solidFill>
              <a:latin typeface="Arial CE"/>
              <a:cs typeface="Arial CE"/>
            </a:rPr>
            <a:t>  radialni ventilator z jermenskim gnanim ventilatorjem,  z nazaj zakrilvljenimi R profiliranimi lopaticami, dvostransko sesajoč,  Pretok zraka: </a:t>
          </a:r>
        </a:p>
        <a:p>
          <a:pPr algn="l" rtl="0">
            <a:defRPr sz="1000"/>
          </a:pPr>
          <a:r>
            <a:rPr lang="sl-SI" sz="1000" b="0" i="0" u="none" strike="noStrike" baseline="0">
              <a:solidFill>
                <a:srgbClr val="000000"/>
              </a:solidFill>
              <a:latin typeface="Arial CE"/>
              <a:cs typeface="Arial CE"/>
            </a:rPr>
            <a:t>10500 m3/h dpext=450 Pa, moč motorja 4 kW, 400 V/50Hz,   </a:t>
          </a:r>
        </a:p>
        <a:p>
          <a:pPr algn="l" rtl="0">
            <a:defRPr sz="1000"/>
          </a:pPr>
          <a:r>
            <a:rPr lang="sl-SI" sz="1000" b="0" i="0" u="none" strike="noStrike" baseline="0">
              <a:solidFill>
                <a:srgbClr val="000000"/>
              </a:solidFill>
              <a:latin typeface="Arial CE"/>
              <a:cs typeface="Arial CE"/>
            </a:rPr>
            <a:t>  termična zaščita, dobavljeno skupaj s frekvenčnim pretvornikom za ustrezno moč in napetost (delovanje frekvenčnika do vključno 50Hz)</a:t>
          </a:r>
        </a:p>
        <a:p>
          <a:pPr algn="l" rtl="0">
            <a:defRPr sz="1000"/>
          </a:pPr>
          <a:r>
            <a:rPr lang="sl-SI" sz="1000" b="0" i="0" u="none" strike="noStrike" baseline="0">
              <a:solidFill>
                <a:srgbClr val="000000"/>
              </a:solidFill>
              <a:latin typeface="Arial CE"/>
              <a:cs typeface="Arial CE"/>
            </a:rPr>
            <a:t>Hrup ventilatorja ne sme preseči:</a:t>
          </a:r>
        </a:p>
        <a:p>
          <a:pPr algn="l" rtl="0">
            <a:defRPr sz="1000"/>
          </a:pPr>
          <a:r>
            <a:rPr lang="sl-SI" sz="1000" b="0" i="0" u="none" strike="noStrike" baseline="0">
              <a:solidFill>
                <a:srgbClr val="000000"/>
              </a:solidFill>
              <a:latin typeface="Arial CE"/>
              <a:cs typeface="Arial CE"/>
            </a:rPr>
            <a:t>na tlačni strani: max 85 dB(A)</a:t>
          </a:r>
        </a:p>
        <a:p>
          <a:pPr algn="l" rtl="0">
            <a:defRPr sz="1000"/>
          </a:pPr>
          <a:r>
            <a:rPr lang="sl-SI" sz="1000" b="0" i="0" u="none" strike="noStrike" baseline="0">
              <a:solidFill>
                <a:srgbClr val="000000"/>
              </a:solidFill>
              <a:latin typeface="Arial CE"/>
              <a:cs typeface="Arial CE"/>
            </a:rPr>
            <a:t>na zunanji steni: max: 63 dB(A)</a:t>
          </a:r>
        </a:p>
        <a:p>
          <a:pPr algn="l" rtl="0">
            <a:defRPr sz="1000"/>
          </a:pPr>
          <a:r>
            <a:rPr lang="sl-SI" sz="1000" b="0" i="0" u="none" strike="noStrike" baseline="0">
              <a:solidFill>
                <a:srgbClr val="000000"/>
              </a:solidFill>
              <a:latin typeface="Arial CE"/>
              <a:cs typeface="Arial CE"/>
            </a:rPr>
            <a:t>na seslanme priključki: max 74 dB(A)</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-čelna stena z elastičnim priključkom in protiprirobnico na elestičnem priključku.</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Vse pocinkano, nosilni okvir elastično vpet. </a:t>
          </a:r>
        </a:p>
        <a:p>
          <a:pPr algn="l" rtl="0">
            <a:defRPr sz="1000"/>
          </a:pPr>
          <a:r>
            <a:rPr lang="sl-SI" sz="1000" b="0" i="0" u="none" strike="noStrike" baseline="0">
              <a:solidFill>
                <a:srgbClr val="000000"/>
              </a:solidFill>
              <a:latin typeface="Arial CE"/>
              <a:cs typeface="Arial CE"/>
            </a:rPr>
            <a:t> Vključno z regulacijsko in zaporno armaturo na grelniku in hladilniku.</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Odvodni del : </a:t>
          </a:r>
        </a:p>
        <a:p>
          <a:pPr algn="l" rtl="0">
            <a:defRPr sz="1000"/>
          </a:pPr>
          <a:r>
            <a:rPr lang="sl-SI" sz="1000" b="0" i="0" u="none" strike="noStrike" baseline="0">
              <a:solidFill>
                <a:srgbClr val="000000"/>
              </a:solidFill>
              <a:latin typeface="Arial CE"/>
              <a:cs typeface="Arial CE"/>
            </a:rPr>
            <a:t>- čelna stena z elastičnim priključkom in protiprirobnico na  elastičnem priključku</a:t>
          </a:r>
        </a:p>
        <a:p>
          <a:pPr algn="l" rtl="0">
            <a:defRPr sz="1000"/>
          </a:pPr>
          <a:r>
            <a:rPr lang="sl-SI" sz="1000" b="0" i="0" u="none" strike="noStrike" baseline="0">
              <a:solidFill>
                <a:srgbClr val="000000"/>
              </a:solidFill>
              <a:latin typeface="Arial CE"/>
              <a:cs typeface="Arial CE"/>
            </a:rPr>
            <a:t>- enota s  filtrom F5:</a:t>
          </a:r>
        </a:p>
        <a:p>
          <a:pPr algn="l" rtl="0">
            <a:defRPr sz="1000"/>
          </a:pPr>
          <a:r>
            <a:rPr lang="sl-SI" sz="1000" b="0" i="0" u="none" strike="noStrike" baseline="0">
              <a:solidFill>
                <a:srgbClr val="000000"/>
              </a:solidFill>
              <a:latin typeface="Arial CE"/>
              <a:cs typeface="Arial CE"/>
            </a:rPr>
            <a:t>  V =10500 m3/h, začetni upor 75 Pa, končni upor 175 Pa,</a:t>
          </a:r>
        </a:p>
        <a:p>
          <a:pPr algn="l" rtl="0">
            <a:defRPr sz="1000"/>
          </a:pPr>
          <a:r>
            <a:rPr lang="sl-SI" sz="1000" b="0" i="0" u="none" strike="noStrike" baseline="0">
              <a:solidFill>
                <a:srgbClr val="000000"/>
              </a:solidFill>
              <a:latin typeface="Arial CE"/>
              <a:cs typeface="Arial CE"/>
            </a:rPr>
            <a:t>- ventilatorska enota:</a:t>
          </a:r>
        </a:p>
        <a:p>
          <a:pPr algn="l" rtl="0">
            <a:defRPr sz="1000"/>
          </a:pPr>
          <a:r>
            <a:rPr lang="sl-SI" sz="1000" b="0" i="0" u="none" strike="noStrike" baseline="0">
              <a:solidFill>
                <a:srgbClr val="000000"/>
              </a:solidFill>
              <a:latin typeface="Arial CE"/>
              <a:cs typeface="Arial CE"/>
            </a:rPr>
            <a:t>  radialni ventilator z jermenskim gnanim ventilatorjem,  z nazaj zakrilvljenimi R profiliranimi lopaticami, dvostransko sesajoč,  Pretok zraka: </a:t>
          </a:r>
        </a:p>
        <a:p>
          <a:pPr algn="l" rtl="0">
            <a:defRPr sz="1000"/>
          </a:pPr>
          <a:r>
            <a:rPr lang="sl-SI" sz="1000" b="0" i="0" u="none" strike="noStrike" baseline="0">
              <a:solidFill>
                <a:srgbClr val="000000"/>
              </a:solidFill>
              <a:latin typeface="Arial CE"/>
              <a:cs typeface="Arial CE"/>
            </a:rPr>
            <a:t>10500 m3/h dpext=395 Pa, moč motorja 4 kW, 400 V/50Hz,   </a:t>
          </a:r>
        </a:p>
        <a:p>
          <a:pPr algn="l" rtl="0">
            <a:defRPr sz="1000"/>
          </a:pPr>
          <a:r>
            <a:rPr lang="sl-SI" sz="1000" b="0" i="0" u="none" strike="noStrike" baseline="0">
              <a:solidFill>
                <a:srgbClr val="000000"/>
              </a:solidFill>
              <a:latin typeface="Arial CE"/>
              <a:cs typeface="Arial CE"/>
            </a:rPr>
            <a:t>  termična zaščita, dobavljeno skupaj s frekvenčnim pretvornikom za ustrezno moč in napetost (delovanje frekvenčnika do vključno 50Hz)</a:t>
          </a:r>
        </a:p>
        <a:p>
          <a:pPr algn="l" rtl="0">
            <a:defRPr sz="1000"/>
          </a:pPr>
          <a:r>
            <a:rPr lang="sl-SI" sz="1000" b="0" i="0" u="none" strike="noStrike" baseline="0">
              <a:solidFill>
                <a:srgbClr val="000000"/>
              </a:solidFill>
              <a:latin typeface="Arial CE"/>
              <a:cs typeface="Arial CE"/>
            </a:rPr>
            <a:t>Hrup ventilatorja ne sme preseči:</a:t>
          </a:r>
        </a:p>
        <a:p>
          <a:pPr algn="l" rtl="0">
            <a:defRPr sz="1000"/>
          </a:pPr>
          <a:r>
            <a:rPr lang="sl-SI" sz="1000" b="0" i="0" u="none" strike="noStrike" baseline="0">
              <a:solidFill>
                <a:srgbClr val="000000"/>
              </a:solidFill>
              <a:latin typeface="Arial CE"/>
              <a:cs typeface="Arial CE"/>
            </a:rPr>
            <a:t>na tlačni strani: max 79 dB(A)</a:t>
          </a:r>
        </a:p>
        <a:p>
          <a:pPr algn="l" rtl="0">
            <a:defRPr sz="1000"/>
          </a:pPr>
          <a:r>
            <a:rPr lang="sl-SI" sz="1000" b="0" i="0" u="none" strike="noStrike" baseline="0">
              <a:solidFill>
                <a:srgbClr val="000000"/>
              </a:solidFill>
              <a:latin typeface="Arial CE"/>
              <a:cs typeface="Arial CE"/>
            </a:rPr>
            <a:t>na zunanji steni: max: 63 dB(A)</a:t>
          </a:r>
        </a:p>
        <a:p>
          <a:pPr algn="l" rtl="0">
            <a:defRPr sz="1000"/>
          </a:pPr>
          <a:r>
            <a:rPr lang="sl-SI" sz="1000" b="0" i="0" u="none" strike="noStrike" baseline="0">
              <a:solidFill>
                <a:srgbClr val="000000"/>
              </a:solidFill>
              <a:latin typeface="Arial CE"/>
              <a:cs typeface="Arial CE"/>
            </a:rPr>
            <a:t>na seslanme priključki: max 80 dB(A)</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Rekuperativna grelna enota: rototerm (glej dovodni del)</a:t>
          </a:r>
        </a:p>
        <a:p>
          <a:pPr algn="l" rtl="0">
            <a:defRPr sz="1000"/>
          </a:pPr>
          <a:r>
            <a:rPr lang="sl-SI" sz="1000" b="0" i="0" u="none" strike="noStrike" baseline="0">
              <a:solidFill>
                <a:srgbClr val="000000"/>
              </a:solidFill>
              <a:latin typeface="Arial CE"/>
              <a:cs typeface="Arial CE"/>
            </a:rPr>
            <a:t>- Zračno hlajeni kondenzator (glej dovodni del)</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prazna enota z jekleno izstopno žaluzijo na motorni  </a:t>
          </a:r>
        </a:p>
        <a:p>
          <a:pPr algn="l" rtl="0">
            <a:defRPr sz="1000"/>
          </a:pPr>
          <a:r>
            <a:rPr lang="sl-SI" sz="1000" b="0" i="0" u="none" strike="noStrike" baseline="0">
              <a:solidFill>
                <a:srgbClr val="000000"/>
              </a:solidFill>
              <a:latin typeface="Arial CE"/>
              <a:cs typeface="Arial CE"/>
            </a:rPr>
            <a:t>  pogon Belimo AF24-SR,</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Vse pocinkano, nosilni okvir elastično vpet.</a:t>
          </a:r>
        </a:p>
        <a:p>
          <a:pPr algn="l" rtl="0">
            <a:defRPr sz="1000"/>
          </a:pPr>
          <a:r>
            <a:rPr lang="sl-SI" sz="1000" b="0" i="0" u="none" strike="noStrike" baseline="0">
              <a:solidFill>
                <a:srgbClr val="000000"/>
              </a:solidFill>
              <a:latin typeface="Arial CE"/>
              <a:cs typeface="Arial CE"/>
            </a:rPr>
            <a:t>  Vključno z vsem pritrdilnim materialom, ter elastičnimi</a:t>
          </a:r>
        </a:p>
        <a:p>
          <a:pPr algn="l" rtl="0">
            <a:defRPr sz="1000"/>
          </a:pPr>
          <a:r>
            <a:rPr lang="sl-SI" sz="1000" b="0" i="0" u="none" strike="noStrike" baseline="0">
              <a:solidFill>
                <a:srgbClr val="000000"/>
              </a:solidFill>
              <a:latin typeface="Arial CE"/>
              <a:cs typeface="Arial CE"/>
            </a:rPr>
            <a:t>  izolatorji vibracij med nosilnim okvirjem klimata in klimatom.</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Regulacijska oprema:</a:t>
          </a:r>
        </a:p>
        <a:p>
          <a:pPr algn="l" rtl="0">
            <a:defRPr sz="1000"/>
          </a:pPr>
          <a:r>
            <a:rPr lang="sl-SI" sz="1000" b="0" i="0" u="none" strike="noStrike" baseline="0">
              <a:solidFill>
                <a:srgbClr val="000000"/>
              </a:solidFill>
              <a:latin typeface="Arial CE"/>
              <a:cs typeface="Arial CE"/>
            </a:rPr>
            <a:t>- kanalsko temp. tipalo (uporovno) kos 12</a:t>
          </a:r>
        </a:p>
        <a:p>
          <a:pPr algn="l" rtl="0">
            <a:defRPr sz="1000"/>
          </a:pPr>
          <a:r>
            <a:rPr lang="sl-SI" sz="1000" b="0" i="0" u="none" strike="noStrike" baseline="0">
              <a:solidFill>
                <a:srgbClr val="000000"/>
              </a:solidFill>
              <a:latin typeface="Arial CE"/>
              <a:cs typeface="Arial CE"/>
            </a:rPr>
            <a:t>- pogono žaluzij Belimo AM- 24-SR (4-20mA) kos 2</a:t>
          </a:r>
        </a:p>
        <a:p>
          <a:pPr algn="l" rtl="0">
            <a:defRPr sz="1000"/>
          </a:pPr>
          <a:r>
            <a:rPr lang="sl-SI" sz="1000" b="0" i="0" u="none" strike="noStrike" baseline="0">
              <a:solidFill>
                <a:srgbClr val="000000"/>
              </a:solidFill>
              <a:latin typeface="Arial CE"/>
              <a:cs typeface="Arial CE"/>
            </a:rPr>
            <a:t>- pogono žaluzij Belimo AF- 24-SR (4-20mA) kos 2</a:t>
          </a:r>
        </a:p>
        <a:p>
          <a:pPr algn="l" rtl="0">
            <a:defRPr sz="1000"/>
          </a:pPr>
          <a:r>
            <a:rPr lang="sl-SI" sz="1000" b="0" i="0" u="none" strike="noStrike" baseline="0">
              <a:solidFill>
                <a:srgbClr val="000000"/>
              </a:solidFill>
              <a:latin typeface="Arial CE"/>
              <a:cs typeface="Arial CE"/>
            </a:rPr>
            <a:t>- tlačno stikalo (0-300Pa) kos 2</a:t>
          </a:r>
        </a:p>
        <a:p>
          <a:pPr algn="l" rtl="0">
            <a:defRPr sz="1000"/>
          </a:pPr>
          <a:r>
            <a:rPr lang="sl-SI" sz="1000" b="0" i="0" u="none" strike="noStrike" baseline="0">
              <a:solidFill>
                <a:srgbClr val="000000"/>
              </a:solidFill>
              <a:latin typeface="Arial CE"/>
              <a:cs typeface="Arial CE"/>
            </a:rPr>
            <a:t>- tlačno tipalo za vgradnjo v kanalsko traso za vodenja</a:t>
          </a:r>
        </a:p>
        <a:p>
          <a:pPr algn="l" rtl="0">
            <a:defRPr sz="1000"/>
          </a:pPr>
          <a:r>
            <a:rPr lang="sl-SI" sz="1000" b="0" i="0" u="none" strike="noStrike" baseline="0">
              <a:solidFill>
                <a:srgbClr val="000000"/>
              </a:solidFill>
              <a:latin typeface="Arial CE"/>
              <a:cs typeface="Arial CE"/>
            </a:rPr>
            <a:t>  frekvenčnikov ventilatorjev (4-20mA) delovanje na konstantnem tlaku v kanalski mreži 0-500Pa (kos 2)</a:t>
          </a:r>
        </a:p>
        <a:p>
          <a:pPr algn="l" rtl="0">
            <a:defRPr sz="1000"/>
          </a:pPr>
          <a:r>
            <a:rPr lang="sl-SI" sz="1000" b="0" i="0" u="none" strike="noStrike" baseline="0">
              <a:solidFill>
                <a:srgbClr val="000000"/>
              </a:solidFill>
              <a:latin typeface="Arial CE"/>
              <a:cs typeface="Arial CE"/>
            </a:rPr>
            <a:t>- protizmrzovalni termostat (5-13 st.C)  kos 4</a:t>
          </a:r>
        </a:p>
        <a:p>
          <a:pPr algn="l" rtl="0">
            <a:defRPr sz="1000"/>
          </a:pPr>
          <a:r>
            <a:rPr lang="sl-SI" sz="1000" b="0" i="0" u="none" strike="noStrike" baseline="0">
              <a:solidFill>
                <a:srgbClr val="000000"/>
              </a:solidFill>
              <a:latin typeface="Arial CE"/>
              <a:cs typeface="Arial CE"/>
            </a:rPr>
            <a:t>- regulacija štirih ogrevalno / hladilnih con preko conskih hladilnikov / grelnikov z regulacijo</a:t>
          </a:r>
        </a:p>
        <a:p>
          <a:pPr algn="l" rtl="0">
            <a:defRPr sz="1000"/>
          </a:pPr>
          <a:r>
            <a:rPr lang="sl-SI" sz="1000" b="0" i="0" u="none" strike="noStrike" baseline="0">
              <a:solidFill>
                <a:srgbClr val="000000"/>
              </a:solidFill>
              <a:latin typeface="Arial CE"/>
              <a:cs typeface="Arial CE"/>
            </a:rPr>
            <a:t>- cevno temp. tipalo s tulko (4-20mA)    kos 4</a:t>
          </a:r>
        </a:p>
        <a:p>
          <a:pPr algn="l" rtl="0">
            <a:defRPr sz="1000"/>
          </a:pPr>
          <a:r>
            <a:rPr lang="sl-SI" sz="1000" b="0" i="0" u="none" strike="noStrike" baseline="0">
              <a:solidFill>
                <a:srgbClr val="000000"/>
              </a:solidFill>
              <a:latin typeface="Arial CE"/>
              <a:cs typeface="Arial CE"/>
            </a:rPr>
            <a:t>- regulacijska in zaporna armatura (glej ventilator)</a:t>
          </a:r>
        </a:p>
        <a:p>
          <a:pPr algn="l" rtl="0">
            <a:defRPr sz="1000"/>
          </a:pPr>
          <a:r>
            <a:rPr lang="sl-SI" sz="1000" b="0" i="0" u="none" strike="noStrike" baseline="0">
              <a:solidFill>
                <a:srgbClr val="000000"/>
              </a:solidFill>
              <a:latin typeface="Arial CE"/>
              <a:cs typeface="Arial CE"/>
            </a:rPr>
            <a:t>-prostoprogramabilni krmilnik za krmiljenje štirih grelno hladilnih con in zgoraj opisane klimatske naprave.</a:t>
          </a:r>
        </a:p>
        <a:p>
          <a:pPr algn="l" rtl="0">
            <a:defRPr sz="1000"/>
          </a:pPr>
          <a:r>
            <a:rPr lang="sl-SI" sz="1000" b="0" i="0" u="none" strike="noStrike" baseline="0">
              <a:solidFill>
                <a:srgbClr val="000000"/>
              </a:solidFill>
              <a:latin typeface="Arial CE"/>
              <a:cs typeface="Arial CE"/>
            </a:rPr>
            <a:t>-frekvenčni pretvornik za dovodni ventilator (Pel=4kW, 400V/50Hz)</a:t>
          </a:r>
        </a:p>
        <a:p>
          <a:pPr algn="l" rtl="0">
            <a:defRPr sz="1000"/>
          </a:pPr>
          <a:r>
            <a:rPr lang="sl-SI" sz="1000" b="0" i="0" u="none" strike="noStrike" baseline="0">
              <a:solidFill>
                <a:srgbClr val="000000"/>
              </a:solidFill>
              <a:latin typeface="Arial CE"/>
              <a:cs typeface="Arial CE"/>
            </a:rPr>
            <a:t>-frekvenčni pretvornik za odvodni ventilator (Pel=4kW, 400V/50Hz)</a:t>
          </a:r>
        </a:p>
        <a:p>
          <a:pPr algn="l" rtl="0">
            <a:defRPr sz="1000"/>
          </a:pPr>
          <a:r>
            <a:rPr lang="sl-SI" sz="1000" b="0" i="0" u="none" strike="noStrike" baseline="0">
              <a:solidFill>
                <a:srgbClr val="000000"/>
              </a:solidFill>
              <a:latin typeface="Arial CE"/>
              <a:cs typeface="Arial CE"/>
            </a:rPr>
            <a:t>-posluževalni tablo za nastavljanje delovanja parametrov klimatske naprave</a:t>
          </a:r>
        </a:p>
        <a:p>
          <a:pPr algn="l" rtl="0">
            <a:defRPr sz="1000"/>
          </a:pPr>
          <a:r>
            <a:rPr lang="sl-SI" sz="1000" b="0" i="0" u="none" strike="noStrike" baseline="0">
              <a:solidFill>
                <a:srgbClr val="000000"/>
              </a:solidFill>
              <a:latin typeface="Arial CE"/>
              <a:cs typeface="Arial CE"/>
            </a:rPr>
            <a:t>-potrebno je zagotoviti reduciran način obratovanja v nočnem režimu ozirma izven delovnega časa, ter možnost časovnega nastavljanja intezitete prezračevanja po posamezni coni z regulacijo dovodne in  odvodne žaluzije po posamezni coni. Vsaka cona (prostor) mora imeti vgrajen potencimeter z možnostjo nastavljanja od 0-100% za spreminjanje količine dovedenega / odvdenega zraka.</a:t>
          </a:r>
        </a:p>
        <a:p>
          <a:pPr algn="l" rtl="0">
            <a:defRPr sz="1000"/>
          </a:pPr>
          <a:r>
            <a:rPr lang="sl-SI" sz="1000" b="0" i="0" u="none" strike="noStrike" baseline="0">
              <a:solidFill>
                <a:srgbClr val="000000"/>
              </a:solidFill>
              <a:latin typeface="Arial CE"/>
              <a:cs typeface="Arial CE"/>
            </a:rPr>
            <a:t>  Električne instalacije za napravo v obsegu:</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Elektrokomandna omara naprave v obsegu:</a:t>
          </a:r>
        </a:p>
        <a:p>
          <a:pPr algn="l" rtl="0">
            <a:defRPr sz="1000"/>
          </a:pPr>
          <a:r>
            <a:rPr lang="sl-SI" sz="1000" b="0" i="0" u="none" strike="noStrike" baseline="0">
              <a:solidFill>
                <a:srgbClr val="000000"/>
              </a:solidFill>
              <a:latin typeface="Arial CE"/>
              <a:cs typeface="Arial CE"/>
            </a:rPr>
            <a:t>  Elektrokomandna omara, komplet opremljena z</a:t>
          </a:r>
        </a:p>
        <a:p>
          <a:pPr algn="l" rtl="0">
            <a:defRPr sz="1000"/>
          </a:pPr>
          <a:r>
            <a:rPr lang="sl-SI" sz="1000" b="0" i="0" u="none" strike="noStrike" baseline="0">
              <a:solidFill>
                <a:srgbClr val="000000"/>
              </a:solidFill>
              <a:latin typeface="Arial CE"/>
              <a:cs typeface="Arial CE"/>
            </a:rPr>
            <a:t>  vso potrebno stikalno, zaščitno in merilno -</a:t>
          </a:r>
        </a:p>
        <a:p>
          <a:pPr algn="l" rtl="0">
            <a:defRPr sz="1000"/>
          </a:pPr>
          <a:r>
            <a:rPr lang="sl-SI" sz="1000" b="0" i="0" u="none" strike="noStrike" baseline="0">
              <a:solidFill>
                <a:srgbClr val="000000"/>
              </a:solidFill>
              <a:latin typeface="Arial CE"/>
              <a:cs typeface="Arial CE"/>
            </a:rPr>
            <a:t>  regulacijsko opremo, prirejena za lokalno</a:t>
          </a:r>
        </a:p>
        <a:p>
          <a:pPr algn="l" rtl="0">
            <a:defRPr sz="1000"/>
          </a:pPr>
          <a:r>
            <a:rPr lang="sl-SI" sz="1000" b="0" i="0" u="none" strike="noStrike" baseline="0">
              <a:solidFill>
                <a:srgbClr val="000000"/>
              </a:solidFill>
              <a:latin typeface="Arial CE"/>
              <a:cs typeface="Arial CE"/>
            </a:rPr>
            <a:t>  in daljinsko upravljanje in nadzor, komplet z vso</a:t>
          </a:r>
        </a:p>
        <a:p>
          <a:pPr algn="l" rtl="0">
            <a:defRPr sz="1000"/>
          </a:pPr>
          <a:r>
            <a:rPr lang="sl-SI" sz="1000" b="0" i="0" u="none" strike="noStrike" baseline="0">
              <a:solidFill>
                <a:srgbClr val="000000"/>
              </a:solidFill>
              <a:latin typeface="Arial CE"/>
              <a:cs typeface="Arial CE"/>
            </a:rPr>
            <a:t>  potrebno projektno dokumentacijo, Atestno</a:t>
          </a:r>
        </a:p>
        <a:p>
          <a:pPr algn="l" rtl="0">
            <a:defRPr sz="1000"/>
          </a:pPr>
          <a:r>
            <a:rPr lang="sl-SI" sz="1000" b="0" i="0" u="none" strike="noStrike" baseline="0">
              <a:solidFill>
                <a:srgbClr val="000000"/>
              </a:solidFill>
              <a:latin typeface="Arial CE"/>
              <a:cs typeface="Arial CE"/>
            </a:rPr>
            <a:t>  dokumentacijo,…</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Montažna elektroinstalacijska dela v obsegu:</a:t>
          </a:r>
        </a:p>
        <a:p>
          <a:pPr algn="l" rtl="0">
            <a:defRPr sz="1000"/>
          </a:pPr>
          <a:r>
            <a:rPr lang="sl-SI" sz="1000" b="0" i="0" u="none" strike="noStrike" baseline="0">
              <a:solidFill>
                <a:srgbClr val="000000"/>
              </a:solidFill>
              <a:latin typeface="Arial CE"/>
              <a:cs typeface="Arial CE"/>
            </a:rPr>
            <a:t>  kabelske povezave med elektrokomandno omaro</a:t>
          </a:r>
        </a:p>
        <a:p>
          <a:pPr algn="l" rtl="0">
            <a:defRPr sz="1000"/>
          </a:pPr>
          <a:r>
            <a:rPr lang="sl-SI" sz="1000" b="0" i="0" u="none" strike="noStrike" baseline="0">
              <a:solidFill>
                <a:srgbClr val="000000"/>
              </a:solidFill>
              <a:latin typeface="Arial CE"/>
              <a:cs typeface="Arial CE"/>
            </a:rPr>
            <a:t>  in elementi, napajanimi iz elektrokomandne omare,</a:t>
          </a:r>
        </a:p>
        <a:p>
          <a:pPr algn="l" rtl="0">
            <a:defRPr sz="1000"/>
          </a:pPr>
          <a:r>
            <a:rPr lang="sl-SI" sz="1000" b="0" i="0" u="none" strike="noStrike" baseline="0">
              <a:solidFill>
                <a:srgbClr val="000000"/>
              </a:solidFill>
              <a:latin typeface="Arial CE"/>
              <a:cs typeface="Arial CE"/>
            </a:rPr>
            <a:t>  (vsi kabelski izpusti so znotraj strojnice v povprečni dolžini 15m ), komplet z vsemi označbami kablov in označbami elementov, priklopi elementov, preizkušanje in spuščanje v pogon, komplet predajna dokumentacija</a:t>
          </a:r>
        </a:p>
        <a:p>
          <a:pPr algn="l" rtl="0">
            <a:defRPr sz="1000"/>
          </a:pPr>
          <a:r>
            <a:rPr lang="sl-SI" sz="1000" b="0" i="0" u="none" strike="noStrike" baseline="0">
              <a:solidFill>
                <a:srgbClr val="000000"/>
              </a:solidFill>
              <a:latin typeface="Arial CE"/>
              <a:cs typeface="Arial CE"/>
            </a:rPr>
            <a:t>  (meritve, Atesti, Zapisniki o preizkusu in prvem</a:t>
          </a:r>
        </a:p>
        <a:p>
          <a:pPr algn="l" rtl="0">
            <a:defRPr sz="1000"/>
          </a:pPr>
          <a:r>
            <a:rPr lang="sl-SI" sz="1000" b="0" i="0" u="none" strike="noStrike" baseline="0">
              <a:solidFill>
                <a:srgbClr val="000000"/>
              </a:solidFill>
              <a:latin typeface="Arial CE"/>
              <a:cs typeface="Arial CE"/>
            </a:rPr>
            <a:t>  zagonu, navodila za vzdrževanje in obratovanje, … )</a:t>
          </a: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Naročilo obvezno opremiti s skico naprave! Montaža bo  izvedena na jeklenih podstavkih, na katerih bo nosilni okvir za klimat dvignjen cca. 10cm od tal. (glej statiko) </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77"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Izolacija kanalov za razvod kondicioniranega zraka  vodenih do posameznih distribucijskih elementov v objektu izdelana iz ekspandirane gume za temperature do +100 °C, k&lt;0,04 W/mK, samougasljiva, vključno z lepilom in trakovi. Izolacija naj bo naprimer proizvod Armacell, tip AC  po naslednji specifikaciji:</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78"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Toplotna izolacija kanalov vodenih na prostem z blazino na merkur pletivu debeline 50mm, prevlečene z Al pločevino, skupaj z natičnimižeblji s samolepilno plšče in samolepilnim Alu trakom širine 50mm. Izolacija iz zunanje strani zaščitena s plastju Al pločevine debeline 0,8mm, spojene s samoreznimi vijaki in spoji tesnjenimi s trajno elstičnim kitom.</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79"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Glušnik za montažo v kanalsko traso v dovodni in odvodni kanal iz oz. v klimatsko napravo, vse  skupaj z vsem potrebnim obešalnim, pritrdilnim, tesnilnim in montažnim materialom.</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80"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Komora za vgradnjo prezračevalne rešetke, skupaj s fleksibilno cevjo dolžine 0,5m in vsem potrebnim montažnim, pritrdilnim ter tesnilnim materialom, vse npr. proizvod IMP Klima Idrija po naslednji specifikaciji:</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295275</xdr:colOff>
      <xdr:row>0</xdr:row>
      <xdr:rowOff>0</xdr:rowOff>
    </xdr:to>
    <xdr:sp macro="" textlink="">
      <xdr:nvSpPr>
        <xdr:cNvPr id="81" name="Besedilo 142"/>
        <xdr:cNvSpPr txBox="1">
          <a:spLocks noChangeArrowheads="1"/>
        </xdr:cNvSpPr>
      </xdr:nvSpPr>
      <xdr:spPr bwMode="auto">
        <a:xfrm>
          <a:off x="238125" y="0"/>
          <a:ext cx="333375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Regulacijska žaluzija za vgradnjo v kanslko traso s istosmernimi lamelami, skupaj z elektromotornim pogonom z zvezno regulacijo, Belimo NM24 (24V 2-10V), vse skupaj z vsem potrebnim tesnilnim, pritrdilnim ter montažnim materialom po naslednji specifikaciji:</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19050</xdr:colOff>
      <xdr:row>0</xdr:row>
      <xdr:rowOff>0</xdr:rowOff>
    </xdr:from>
    <xdr:to>
      <xdr:col>3</xdr:col>
      <xdr:colOff>180975</xdr:colOff>
      <xdr:row>0</xdr:row>
      <xdr:rowOff>0</xdr:rowOff>
    </xdr:to>
    <xdr:sp macro="" textlink="">
      <xdr:nvSpPr>
        <xdr:cNvPr id="82" name="Besedilo 142"/>
        <xdr:cNvSpPr txBox="1">
          <a:spLocks noChangeArrowheads="1"/>
        </xdr:cNvSpPr>
      </xdr:nvSpPr>
      <xdr:spPr bwMode="auto">
        <a:xfrm>
          <a:off x="25717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Cevni ventilator za vgradnjo v kanalsko traso , skupaj z el. vstikalom za vklop/izklop in možnostjo zvezne regulacije  vrtljajev (ED 08), nepovratno loputo in fleksibilnima priključkoma in vsem potrebnim montažnim in pritrdilnim materialom, vse na primer proizvod Rosenberg, tip R125L z naslednjim tehničnimi podatki:</a:t>
          </a:r>
        </a:p>
        <a:p>
          <a:pPr algn="l" rtl="0">
            <a:defRPr sz="1000"/>
          </a:pPr>
          <a:r>
            <a:rPr lang="sl-SI" sz="1000" b="0" i="0" u="none" strike="noStrike" baseline="0">
              <a:solidFill>
                <a:srgbClr val="000000"/>
              </a:solidFill>
              <a:latin typeface="Arial CE"/>
              <a:cs typeface="Arial CE"/>
            </a:rPr>
            <a:t>Vz=120 do 180 m3/h pri 120Pa</a:t>
          </a:r>
        </a:p>
        <a:p>
          <a:pPr algn="l" rtl="0">
            <a:defRPr sz="1000"/>
          </a:pPr>
          <a:r>
            <a:rPr lang="sl-SI" sz="1000" b="0" i="0" u="none" strike="noStrike" baseline="0">
              <a:solidFill>
                <a:srgbClr val="000000"/>
              </a:solidFill>
              <a:latin typeface="Arial CE"/>
              <a:cs typeface="Arial CE"/>
            </a:rPr>
            <a:t>Pel=80W (230V/1/50Hz)</a:t>
          </a:r>
        </a:p>
      </xdr:txBody>
    </xdr:sp>
    <xdr:clientData/>
  </xdr:twoCellAnchor>
  <xdr:twoCellAnchor>
    <xdr:from>
      <xdr:col>1</xdr:col>
      <xdr:colOff>19050</xdr:colOff>
      <xdr:row>0</xdr:row>
      <xdr:rowOff>0</xdr:rowOff>
    </xdr:from>
    <xdr:to>
      <xdr:col>3</xdr:col>
      <xdr:colOff>180975</xdr:colOff>
      <xdr:row>0</xdr:row>
      <xdr:rowOff>0</xdr:rowOff>
    </xdr:to>
    <xdr:sp macro="" textlink="">
      <xdr:nvSpPr>
        <xdr:cNvPr id="83" name="Besedilo 142"/>
        <xdr:cNvSpPr txBox="1">
          <a:spLocks noChangeArrowheads="1"/>
        </xdr:cNvSpPr>
      </xdr:nvSpPr>
      <xdr:spPr bwMode="auto">
        <a:xfrm>
          <a:off x="25717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Cevni ventilator za vgradnjo v kanalsko traso , skupaj z el. vstikalom za vklop/izklop z zveznim regulatorjem vrtlajev (ED 08-UP), 125 in vsem potrebnim montažnim in pritrdilnim materialom, vse naprimer proizvod Rosenberg, tip R150 z naslednjim tehničnimi podatki:</a:t>
          </a:r>
        </a:p>
        <a:p>
          <a:pPr algn="l" rtl="0">
            <a:defRPr sz="1000"/>
          </a:pPr>
          <a:r>
            <a:rPr lang="sl-SI" sz="1000" b="0" i="0" u="none" strike="noStrike" baseline="0">
              <a:solidFill>
                <a:srgbClr val="000000"/>
              </a:solidFill>
              <a:latin typeface="Arial CE"/>
              <a:cs typeface="Arial CE"/>
            </a:rPr>
            <a:t>Vz=200m3/h pri 130Pa</a:t>
          </a:r>
        </a:p>
        <a:p>
          <a:pPr algn="l" rtl="0">
            <a:defRPr sz="1000"/>
          </a:pPr>
          <a:r>
            <a:rPr lang="sl-SI" sz="1000" b="0" i="0" u="none" strike="noStrike" baseline="0">
              <a:solidFill>
                <a:srgbClr val="000000"/>
              </a:solidFill>
              <a:latin typeface="Arial CE"/>
              <a:cs typeface="Arial CE"/>
            </a:rPr>
            <a:t>Pel=80W (230V/1/50Hz)</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84"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Kvadratni difuzor z okroglim viphovalnim prerezom za dovod zraka iz  skupaj s priključno komoro, dušilno loputo, fleksibilnim priklopom v dolžino 0,5m in vsem potrebnim tesnilnim, pritrdilnim ter montažnim materialom po naslednji specifikaciji:</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85"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Okrogli variabilni vrtinčni difuzor za vgradnjo v okroglo kanalsko traso preko reducirnega elementa, skupaj z elektromotornim pogonom za nastavitev kota vpiha Belimo LM 24-SR in vsem ostalim potrebnim tesnilnim, pritrdilnim ter montažnim materialom po naslednji specifikaciji:</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86"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Diferencialni termostat z zveznim analognim izhodom za krmiljenje kota vpiha na distribucijskih elementih v posamezni klimatski coni, vse npr. proizvod IMP Klima, tip ADT-1, skupaj s pripadajočim aktivnim temperaturnim tipalom protora in pripadajočim aktivnim kanalskim tipalom, vse skupaj z vsem potrebnim montažnim materialom.</a:t>
          </a:r>
        </a:p>
        <a:p>
          <a:pPr algn="l" rtl="0">
            <a:defRPr sz="1000"/>
          </a:pPr>
          <a:r>
            <a:rPr lang="sl-SI" sz="1000" b="0" i="0" u="none" strike="noStrike" baseline="0">
              <a:solidFill>
                <a:srgbClr val="000000"/>
              </a:solidFill>
              <a:latin typeface="Arial CE"/>
              <a:cs typeface="Arial CE"/>
            </a:rPr>
            <a:t>Napajanje ADT-1 naprave je 24V</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87"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Rešetka s samopadjočo loputo z dovod zraka v hladilnico, po detajlu dobavitelja hladilne tehnike, na način vgradnje v steno, vključno protiokvir in ves ostali potreben tesnilni, pritrdilni ter monatžni material</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88"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ploščni prenosnik toplotne enrgije, skupaj s montažno konzolo za obešanje pod strop, navojnimi priključki in vsem ostalim potrebnim tesnilnim, pritrdilnim ter montažnim materialom, vse na primer proizvod GEA tip: Ecoflex L55-30-GG-X z naslednjim tehničnimi podatki:</a:t>
          </a:r>
        </a:p>
        <a:p>
          <a:pPr algn="l" rtl="0">
            <a:defRPr sz="1000"/>
          </a:pPr>
          <a:r>
            <a:rPr lang="sl-SI" sz="1000" b="0" i="0" u="none" strike="noStrike" baseline="0">
              <a:solidFill>
                <a:srgbClr val="000000"/>
              </a:solidFill>
              <a:latin typeface="Arial CE"/>
              <a:cs typeface="Arial CE"/>
            </a:rPr>
            <a:t>-Primarna stran: </a:t>
          </a:r>
        </a:p>
        <a:p>
          <a:pPr algn="l" rtl="0">
            <a:defRPr sz="1000"/>
          </a:pPr>
          <a:r>
            <a:rPr lang="sl-SI" sz="1000" b="0" i="0" u="none" strike="noStrike" baseline="0">
              <a:solidFill>
                <a:srgbClr val="000000"/>
              </a:solidFill>
              <a:latin typeface="Arial CE"/>
              <a:cs typeface="Arial CE"/>
            </a:rPr>
            <a:t>Voda: 80/60st.C pretok: 5,05m3/h dp=5,3kPa</a:t>
          </a:r>
        </a:p>
        <a:p>
          <a:pPr algn="l" rtl="0">
            <a:defRPr sz="1000"/>
          </a:pPr>
          <a:r>
            <a:rPr lang="sl-SI" sz="1000" b="0" i="0" u="none" strike="noStrike" baseline="0">
              <a:solidFill>
                <a:srgbClr val="000000"/>
              </a:solidFill>
              <a:latin typeface="Arial CE"/>
              <a:cs typeface="Arial CE"/>
            </a:rPr>
            <a:t>Sekundarna stran:</a:t>
          </a:r>
        </a:p>
        <a:p>
          <a:pPr algn="l" rtl="0">
            <a:defRPr sz="1000"/>
          </a:pPr>
          <a:r>
            <a:rPr lang="sl-SI" sz="1000" b="0" i="0" u="none" strike="noStrike" baseline="0">
              <a:solidFill>
                <a:srgbClr val="000000"/>
              </a:solidFill>
              <a:latin typeface="Arial CE"/>
              <a:cs typeface="Arial CE"/>
            </a:rPr>
            <a:t>-Voda/glikol 70%/30%, 70/50st.C pretok: 5,33m3/h dp=5,89kPa,</a:t>
          </a:r>
        </a:p>
        <a:p>
          <a:pPr algn="l" rtl="0">
            <a:defRPr sz="1000"/>
          </a:pPr>
          <a:r>
            <a:rPr lang="sl-SI" sz="1000" b="0" i="0" u="none" strike="noStrike" baseline="0">
              <a:solidFill>
                <a:srgbClr val="000000"/>
              </a:solidFill>
              <a:latin typeface="Arial CE"/>
              <a:cs typeface="Arial CE"/>
            </a:rPr>
            <a:t>-Priključki: DN50</a:t>
          </a:r>
        </a:p>
      </xdr:txBody>
    </xdr:sp>
    <xdr:clientData/>
  </xdr:twoCellAnchor>
  <xdr:twoCellAnchor>
    <xdr:from>
      <xdr:col>1</xdr:col>
      <xdr:colOff>28575</xdr:colOff>
      <xdr:row>0</xdr:row>
      <xdr:rowOff>0</xdr:rowOff>
    </xdr:from>
    <xdr:to>
      <xdr:col>3</xdr:col>
      <xdr:colOff>209550</xdr:colOff>
      <xdr:row>0</xdr:row>
      <xdr:rowOff>0</xdr:rowOff>
    </xdr:to>
    <xdr:sp macro="" textlink="">
      <xdr:nvSpPr>
        <xdr:cNvPr id="89" name="Besedilo 52"/>
        <xdr:cNvSpPr txBox="1">
          <a:spLocks noChangeArrowheads="1"/>
        </xdr:cNvSpPr>
      </xdr:nvSpPr>
      <xdr:spPr bwMode="auto">
        <a:xfrm>
          <a:off x="26670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Ekspanzijska posoda za montažo na steno kotlovnice s predtlakom 1,5 bar in temperaturo obratovanja do 130 st.C, dobavljena skupaj z vsem potrebnim tesnilnim, pritrdilnim ter montažnim materialom, vse proizvod Varis, tip Varflex M50                              </a:t>
          </a:r>
        </a:p>
      </xdr:txBody>
    </xdr:sp>
    <xdr:clientData/>
  </xdr:twoCellAnchor>
  <xdr:twoCellAnchor>
    <xdr:from>
      <xdr:col>1</xdr:col>
      <xdr:colOff>9525</xdr:colOff>
      <xdr:row>0</xdr:row>
      <xdr:rowOff>0</xdr:rowOff>
    </xdr:from>
    <xdr:to>
      <xdr:col>3</xdr:col>
      <xdr:colOff>57150</xdr:colOff>
      <xdr:row>0</xdr:row>
      <xdr:rowOff>0</xdr:rowOff>
    </xdr:to>
    <xdr:sp macro="" textlink="">
      <xdr:nvSpPr>
        <xdr:cNvPr id="90" name="Besedilo 2"/>
        <xdr:cNvSpPr txBox="1">
          <a:spLocks noChangeArrowheads="1"/>
        </xdr:cNvSpPr>
      </xdr:nvSpPr>
      <xdr:spPr bwMode="auto">
        <a:xfrm>
          <a:off x="247650" y="0"/>
          <a:ext cx="3086100" cy="0"/>
        </a:xfrm>
        <a:prstGeom prst="rect">
          <a:avLst/>
        </a:prstGeom>
        <a:solidFill>
          <a:srgbClr val="FFFFFF"/>
        </a:solidFill>
        <a:ln>
          <a:noFill/>
        </a:ln>
        <a:extLs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toplozračna zavesa za montažo na višino do 2,8m, za prosto obešanje na stropno konstrukcijo, vključno pritrdilni, tesnilni, montažni material ter elektronsko senzorska krmilna plošča.</a:t>
          </a:r>
        </a:p>
        <a:p>
          <a:pPr algn="l" rtl="0">
            <a:defRPr sz="1000"/>
          </a:pPr>
          <a:r>
            <a:rPr lang="sl-SI" sz="1000" b="0" i="0" u="none" strike="noStrike" baseline="0">
              <a:solidFill>
                <a:srgbClr val="000000"/>
              </a:solidFill>
              <a:latin typeface="Arial CE"/>
              <a:cs typeface="Arial CE"/>
            </a:rPr>
            <a:t>Dimenzije vrat: A=2,6x2,6</a:t>
          </a:r>
        </a:p>
        <a:p>
          <a:pPr algn="l" rtl="0">
            <a:defRPr sz="1000"/>
          </a:pPr>
          <a:r>
            <a:rPr lang="sl-SI" sz="1000" b="0" i="0" u="none" strike="noStrike" baseline="0">
              <a:solidFill>
                <a:srgbClr val="000000"/>
              </a:solidFill>
              <a:latin typeface="Arial CE"/>
              <a:cs typeface="Arial CE"/>
            </a:rPr>
            <a:t>Količina zraka: Vz=6300m3/h</a:t>
          </a:r>
        </a:p>
        <a:p>
          <a:pPr algn="l" rtl="0">
            <a:defRPr sz="1000"/>
          </a:pPr>
          <a:r>
            <a:rPr lang="sl-SI" sz="1000" b="0" i="0" u="none" strike="noStrike" baseline="0">
              <a:solidFill>
                <a:srgbClr val="000000"/>
              </a:solidFill>
              <a:latin typeface="Arial CE"/>
              <a:cs typeface="Arial CE"/>
            </a:rPr>
            <a:t>Izstopna temp.: T=35 st.C</a:t>
          </a:r>
        </a:p>
        <a:p>
          <a:pPr algn="l" rtl="0">
            <a:defRPr sz="1000"/>
          </a:pPr>
          <a:r>
            <a:rPr lang="sl-SI" sz="1000" b="0" i="0" u="none" strike="noStrike" baseline="0">
              <a:solidFill>
                <a:srgbClr val="000000"/>
              </a:solidFill>
              <a:latin typeface="Arial CE"/>
              <a:cs typeface="Arial CE"/>
            </a:rPr>
            <a:t>Nazivna toplotna moč: Q=40kW (voda 80/60st.C)</a:t>
          </a:r>
        </a:p>
        <a:p>
          <a:pPr algn="l" rtl="0">
            <a:defRPr sz="1000"/>
          </a:pPr>
          <a:r>
            <a:rPr lang="sl-SI" sz="1000" b="0" i="0" u="none" strike="noStrike" baseline="0">
              <a:solidFill>
                <a:srgbClr val="000000"/>
              </a:solidFill>
              <a:latin typeface="Arial CE"/>
              <a:cs typeface="Arial CE"/>
            </a:rPr>
            <a:t>El. moč   Pel=1,92 kW (230V/1/50Hz)</a:t>
          </a:r>
        </a:p>
        <a:p>
          <a:pPr algn="l" rtl="0">
            <a:defRPr sz="1000"/>
          </a:pPr>
          <a:r>
            <a:rPr lang="sl-SI" sz="1000" b="0" i="0" u="none" strike="noStrike" baseline="0">
              <a:solidFill>
                <a:srgbClr val="000000"/>
              </a:solidFill>
              <a:latin typeface="Arial CE"/>
              <a:cs typeface="Arial CE"/>
            </a:rPr>
            <a:t>Proizvod: npr.: Gelu</a:t>
          </a:r>
        </a:p>
        <a:p>
          <a:pPr algn="l" rtl="0">
            <a:defRPr sz="1000"/>
          </a:pPr>
          <a:r>
            <a:rPr lang="sl-SI" sz="1000" b="0" i="0" u="none" strike="noStrike" baseline="0">
              <a:solidFill>
                <a:srgbClr val="000000"/>
              </a:solidFill>
              <a:latin typeface="Arial CE"/>
              <a:cs typeface="Arial CE"/>
            </a:rPr>
            <a:t>Tip: Linea 99 G 2500 P</a:t>
          </a:r>
        </a:p>
        <a:p>
          <a:pPr algn="l" rtl="0">
            <a:defRPr sz="1000"/>
          </a:pPr>
          <a:r>
            <a:rPr lang="sl-SI" sz="1000" b="0" i="0" u="none" strike="noStrike" baseline="0">
              <a:solidFill>
                <a:srgbClr val="000000"/>
              </a:solidFill>
              <a:latin typeface="Arial CE"/>
              <a:cs typeface="Arial CE"/>
            </a:rPr>
            <a:t>Zavesa naj se vklapja preko vratnega stikala, ki naj se poleg priključne omarice dobavi z zaveso samo.</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3</xdr:col>
      <xdr:colOff>57150</xdr:colOff>
      <xdr:row>0</xdr:row>
      <xdr:rowOff>0</xdr:rowOff>
    </xdr:to>
    <xdr:sp macro="" textlink="">
      <xdr:nvSpPr>
        <xdr:cNvPr id="91" name="Besedilo 2"/>
        <xdr:cNvSpPr txBox="1">
          <a:spLocks noChangeArrowheads="1"/>
        </xdr:cNvSpPr>
      </xdr:nvSpPr>
      <xdr:spPr bwMode="auto">
        <a:xfrm>
          <a:off x="247650" y="0"/>
          <a:ext cx="3086100" cy="0"/>
        </a:xfrm>
        <a:prstGeom prst="rect">
          <a:avLst/>
        </a:prstGeom>
        <a:solidFill>
          <a:srgbClr val="FFFFFF"/>
        </a:solidFill>
        <a:ln>
          <a:noFill/>
        </a:ln>
        <a:extLs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toplozračna zavesa za montažo na višino do 2,8m, za prosto obešanje na stropno konstrukcijo, vključno pritrdilni, tesnilni, montažni material ter elektronsko senzorska krmilna plošča.</a:t>
          </a:r>
        </a:p>
        <a:p>
          <a:pPr algn="l" rtl="0">
            <a:defRPr sz="1000"/>
          </a:pPr>
          <a:r>
            <a:rPr lang="sl-SI" sz="1000" b="0" i="0" u="none" strike="noStrike" baseline="0">
              <a:solidFill>
                <a:srgbClr val="000000"/>
              </a:solidFill>
              <a:latin typeface="Arial CE"/>
              <a:cs typeface="Arial CE"/>
            </a:rPr>
            <a:t>Količina zraka: Vz=2500m3/h</a:t>
          </a:r>
        </a:p>
        <a:p>
          <a:pPr algn="l" rtl="0">
            <a:defRPr sz="1000"/>
          </a:pPr>
          <a:r>
            <a:rPr lang="sl-SI" sz="1000" b="0" i="0" u="none" strike="noStrike" baseline="0">
              <a:solidFill>
                <a:srgbClr val="000000"/>
              </a:solidFill>
              <a:latin typeface="Arial CE"/>
              <a:cs typeface="Arial CE"/>
            </a:rPr>
            <a:t>Izstopna temp.: T=30 st.C</a:t>
          </a:r>
        </a:p>
        <a:p>
          <a:pPr algn="l" rtl="0">
            <a:defRPr sz="1000"/>
          </a:pPr>
          <a:r>
            <a:rPr lang="sl-SI" sz="1000" b="0" i="0" u="none" strike="noStrike" baseline="0">
              <a:solidFill>
                <a:srgbClr val="000000"/>
              </a:solidFill>
              <a:latin typeface="Arial CE"/>
              <a:cs typeface="Arial CE"/>
            </a:rPr>
            <a:t>Nazivna toplotna moč: Q=12kW (elektro grelnik)</a:t>
          </a:r>
        </a:p>
        <a:p>
          <a:pPr algn="l" rtl="0">
            <a:defRPr sz="1000"/>
          </a:pPr>
          <a:r>
            <a:rPr lang="sl-SI" sz="1000" b="0" i="0" u="none" strike="noStrike" baseline="0">
              <a:solidFill>
                <a:srgbClr val="000000"/>
              </a:solidFill>
              <a:latin typeface="Arial CE"/>
              <a:cs typeface="Arial CE"/>
            </a:rPr>
            <a:t>El. moč   Pel=12 kW (430V/3/50Hz) + 550 W (230V/1/50Hz)</a:t>
          </a:r>
        </a:p>
        <a:p>
          <a:pPr algn="l" rtl="0">
            <a:defRPr sz="1000"/>
          </a:pPr>
          <a:r>
            <a:rPr lang="sl-SI" sz="1000" b="0" i="0" u="none" strike="noStrike" baseline="0">
              <a:solidFill>
                <a:srgbClr val="000000"/>
              </a:solidFill>
              <a:latin typeface="Arial CE"/>
              <a:cs typeface="Arial CE"/>
            </a:rPr>
            <a:t>Proizvod: npr.: Gelu</a:t>
          </a:r>
        </a:p>
        <a:p>
          <a:pPr algn="l" rtl="0">
            <a:defRPr sz="1000"/>
          </a:pPr>
          <a:r>
            <a:rPr lang="sl-SI" sz="1000" b="0" i="0" u="none" strike="noStrike" baseline="0">
              <a:solidFill>
                <a:srgbClr val="000000"/>
              </a:solidFill>
              <a:latin typeface="Arial CE"/>
              <a:cs typeface="Arial CE"/>
            </a:rPr>
            <a:t>Tip: Linea 99 M 1500E</a:t>
          </a:r>
        </a:p>
        <a:p>
          <a:pPr algn="l" rtl="0">
            <a:defRPr sz="1000"/>
          </a:pPr>
          <a:r>
            <a:rPr lang="sl-SI" sz="1000" b="0" i="0" u="none" strike="noStrike" baseline="0">
              <a:solidFill>
                <a:srgbClr val="000000"/>
              </a:solidFill>
              <a:latin typeface="Arial CE"/>
              <a:cs typeface="Arial CE"/>
            </a:rPr>
            <a:t>Regulator D711M + termostat</a:t>
          </a:r>
        </a:p>
        <a:p>
          <a:pPr algn="l" rtl="0">
            <a:defRPr sz="1000"/>
          </a:pPr>
          <a:r>
            <a:rPr lang="sl-SI" sz="1000" b="0" i="0" u="none" strike="noStrike" baseline="0">
              <a:solidFill>
                <a:srgbClr val="000000"/>
              </a:solidFill>
              <a:latin typeface="Arial CE"/>
              <a:cs typeface="Arial CE"/>
            </a:rPr>
            <a:t>Zavesa se vklaplja preko signala od odprtosti vrat. Signal je dobljen s strani avtomatike vrat</a:t>
          </a:r>
        </a:p>
      </xdr:txBody>
    </xdr:sp>
    <xdr:clientData/>
  </xdr:twoCellAnchor>
  <xdr:twoCellAnchor>
    <xdr:from>
      <xdr:col>1</xdr:col>
      <xdr:colOff>9525</xdr:colOff>
      <xdr:row>0</xdr:row>
      <xdr:rowOff>0</xdr:rowOff>
    </xdr:from>
    <xdr:to>
      <xdr:col>3</xdr:col>
      <xdr:colOff>190500</xdr:colOff>
      <xdr:row>0</xdr:row>
      <xdr:rowOff>0</xdr:rowOff>
    </xdr:to>
    <xdr:sp macro="" textlink="">
      <xdr:nvSpPr>
        <xdr:cNvPr id="92" name="Besedilo 52"/>
        <xdr:cNvSpPr txBox="1">
          <a:spLocks noChangeArrowheads="1"/>
        </xdr:cNvSpPr>
      </xdr:nvSpPr>
      <xdr:spPr bwMode="auto">
        <a:xfrm>
          <a:off x="247650"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Etilen glikol za polnjenje sekundarnega kroga ogrevalnega sistem klimatske naprave, skupaj z lovilno posodo in vsem ostalim potrebnim materialom za polnjenje.</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93"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Izolacija cevi za razvod ogrevnega medija  vodenih vidno in v dvojnem stropu objekta  izdelana iz ekspandirane gume za temperaturo do +100 °C, k&lt;0,04 W/mK, samougasljiva, vključno z lepilom. Izolacija naj bo na primer proizvod Armacell, tip ITS,  po naslednji specifikaciji, skupaj z lepilnimi trakovi, lepilom in vsem ostalim potrebnim montažnim materialom:</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94"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navojni plinski elektromagnetni ventil za vgradnjo v plinsko omrežje kotlovnice, skupaj z vsem potrebnim tesnilnim, pritrdilnim ter montažnim materialom, vse na primer proizvod Dungs, tip MVD 220/5 za maksimalni tlak 20mbar in priključki DN50 (230V)</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95"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Alarma centrala za detekcijo plina, skupaj z montažno konzolo, proizvod Varnost Elektronika, tip MX 2000, skupaj z merilno glavo SJPX, alarmno sireno AS, bliskavico LEXE, sistemom rezrvnega napajanja, ožičenjem med elementi in vsem ostalim potrebnim pritrdilnim ter montažnim materialom</a:t>
          </a:r>
        </a:p>
      </xdr:txBody>
    </xdr:sp>
    <xdr:clientData/>
  </xdr:twoCellAnchor>
  <xdr:twoCellAnchor>
    <xdr:from>
      <xdr:col>1</xdr:col>
      <xdr:colOff>9525</xdr:colOff>
      <xdr:row>0</xdr:row>
      <xdr:rowOff>0</xdr:rowOff>
    </xdr:from>
    <xdr:to>
      <xdr:col>3</xdr:col>
      <xdr:colOff>171450</xdr:colOff>
      <xdr:row>0</xdr:row>
      <xdr:rowOff>0</xdr:rowOff>
    </xdr:to>
    <xdr:sp macro="" textlink="">
      <xdr:nvSpPr>
        <xdr:cNvPr id="96" name="Besedilo 142"/>
        <xdr:cNvSpPr txBox="1">
          <a:spLocks noChangeArrowheads="1"/>
        </xdr:cNvSpPr>
      </xdr:nvSpPr>
      <xdr:spPr bwMode="auto">
        <a:xfrm>
          <a:off x="247650"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Okrogli prezračevalni kanal izdelan iz nerjaveče pločevine, skupaj s fazonskimi kosi in vsem ostalim potrebnim tesnilnim, pritrdilnim ter montažnim materialom</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97"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Izolacija kanalov za odvod odpadnega zraka  vodenih hladilnic na prosto izdelana iz ekspandirane gume za temperature do +100 °C, k&lt;0,04 W/mK, samougasljiva, vključno z lepilom in trakovi. Izolacija naj bo naprimer proizvod Armacell, tip AC po naslednji specifikaciji:</a:t>
          </a:r>
        </a:p>
      </xdr:txBody>
    </xdr:sp>
    <xdr:clientData/>
  </xdr:twoCellAnchor>
  <xdr:twoCellAnchor>
    <xdr:from>
      <xdr:col>1</xdr:col>
      <xdr:colOff>9525</xdr:colOff>
      <xdr:row>0</xdr:row>
      <xdr:rowOff>0</xdr:rowOff>
    </xdr:from>
    <xdr:to>
      <xdr:col>3</xdr:col>
      <xdr:colOff>180975</xdr:colOff>
      <xdr:row>0</xdr:row>
      <xdr:rowOff>0</xdr:rowOff>
    </xdr:to>
    <xdr:sp macro="" textlink="">
      <xdr:nvSpPr>
        <xdr:cNvPr id="98" name="Besedilo 1"/>
        <xdr:cNvSpPr txBox="1">
          <a:spLocks noChangeArrowheads="1"/>
        </xdr:cNvSpPr>
      </xdr:nvSpPr>
      <xdr:spPr bwMode="auto">
        <a:xfrm>
          <a:off x="247650" y="0"/>
          <a:ext cx="32099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Radiatorsko zapiralo za priklop cevnega radiatorja (kotna izvedba), skupaj z vsem potrebnim tesnilnim in pritrdilnim materialom.</a:t>
          </a:r>
        </a:p>
      </xdr:txBody>
    </xdr:sp>
    <xdr:clientData/>
  </xdr:twoCellAnchor>
  <xdr:twoCellAnchor>
    <xdr:from>
      <xdr:col>1</xdr:col>
      <xdr:colOff>9525</xdr:colOff>
      <xdr:row>0</xdr:row>
      <xdr:rowOff>0</xdr:rowOff>
    </xdr:from>
    <xdr:to>
      <xdr:col>3</xdr:col>
      <xdr:colOff>180975</xdr:colOff>
      <xdr:row>0</xdr:row>
      <xdr:rowOff>0</xdr:rowOff>
    </xdr:to>
    <xdr:sp macro="" textlink="">
      <xdr:nvSpPr>
        <xdr:cNvPr id="99" name="Besedilo 1"/>
        <xdr:cNvSpPr txBox="1">
          <a:spLocks noChangeArrowheads="1"/>
        </xdr:cNvSpPr>
      </xdr:nvSpPr>
      <xdr:spPr bwMode="auto">
        <a:xfrm>
          <a:off x="247650" y="0"/>
          <a:ext cx="32099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Radiatorski ventil (navadni) za priklop cevnega radiatorja (kotna izvedba), skupaj z vsem potrebnim tesnilnim in pritrdilnim materialom.</a:t>
          </a:r>
        </a:p>
      </xdr:txBody>
    </xdr:sp>
    <xdr:clientData/>
  </xdr:twoCellAnchor>
  <xdr:twoCellAnchor>
    <xdr:from>
      <xdr:col>1</xdr:col>
      <xdr:colOff>0</xdr:colOff>
      <xdr:row>0</xdr:row>
      <xdr:rowOff>0</xdr:rowOff>
    </xdr:from>
    <xdr:to>
      <xdr:col>3</xdr:col>
      <xdr:colOff>295275</xdr:colOff>
      <xdr:row>0</xdr:row>
      <xdr:rowOff>0</xdr:rowOff>
    </xdr:to>
    <xdr:sp macro="" textlink="">
      <xdr:nvSpPr>
        <xdr:cNvPr id="100" name="Besedilo 142"/>
        <xdr:cNvSpPr txBox="1">
          <a:spLocks noChangeArrowheads="1"/>
        </xdr:cNvSpPr>
      </xdr:nvSpPr>
      <xdr:spPr bwMode="auto">
        <a:xfrm>
          <a:off x="238125" y="0"/>
          <a:ext cx="333375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Izdelava zaščitne mreže na jemu ali izpihu iz kanalske trase izdelana iz žice iz pocinkanega materiala z rastrom 10mm, skupaj z vsem potrebnim montažnim in pritrdilnim materialom za naslednje odprtine na kalaski trasi</a:t>
          </a:r>
        </a:p>
      </xdr:txBody>
    </xdr:sp>
    <xdr:clientData/>
  </xdr:twoCellAnchor>
  <xdr:twoCellAnchor>
    <xdr:from>
      <xdr:col>1</xdr:col>
      <xdr:colOff>19050</xdr:colOff>
      <xdr:row>0</xdr:row>
      <xdr:rowOff>0</xdr:rowOff>
    </xdr:from>
    <xdr:to>
      <xdr:col>3</xdr:col>
      <xdr:colOff>180975</xdr:colOff>
      <xdr:row>0</xdr:row>
      <xdr:rowOff>0</xdr:rowOff>
    </xdr:to>
    <xdr:sp macro="" textlink="">
      <xdr:nvSpPr>
        <xdr:cNvPr id="101" name="Besedilo 142"/>
        <xdr:cNvSpPr txBox="1">
          <a:spLocks noChangeArrowheads="1"/>
        </xdr:cNvSpPr>
      </xdr:nvSpPr>
      <xdr:spPr bwMode="auto">
        <a:xfrm>
          <a:off x="25717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Cevni ventilator za vgradnjo v kanalsko traso , skupaj z el. vstikalom za vklop/izklop vezanim temperaturnega termostata za vklop / izklop ventilatorja in vsem potrebnim montažnim in pritrdilnim materialom, vse naprimer proizvod Rosenberg, tip R125 z naslednjim tehničnimi podatki:</a:t>
          </a:r>
        </a:p>
        <a:p>
          <a:pPr algn="l" rtl="0">
            <a:defRPr sz="1000"/>
          </a:pPr>
          <a:r>
            <a:rPr lang="sl-SI" sz="1000" b="0" i="0" u="none" strike="noStrike" baseline="0">
              <a:solidFill>
                <a:srgbClr val="000000"/>
              </a:solidFill>
              <a:latin typeface="Arial CE"/>
              <a:cs typeface="Arial CE"/>
            </a:rPr>
            <a:t>Vz=100m3/h pri 80Pa</a:t>
          </a:r>
        </a:p>
        <a:p>
          <a:pPr algn="l" rtl="0">
            <a:defRPr sz="1000"/>
          </a:pPr>
          <a:r>
            <a:rPr lang="sl-SI" sz="1000" b="0" i="0" u="none" strike="noStrike" baseline="0">
              <a:solidFill>
                <a:srgbClr val="000000"/>
              </a:solidFill>
              <a:latin typeface="Arial CE"/>
              <a:cs typeface="Arial CE"/>
            </a:rPr>
            <a:t>Pel=30W (230V/1/50Hz)</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02"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Vodni gasilni aparat z možnostjo montaže na steno na višino 1,2 m, (9 kilogramov)  skupaj z vsem potrebnim montažnim materialom, atesti in kontrolnimi  listinami.</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03"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Gasilni aparat z možnostjo montaže na steno na višino 1,2 m, tip PRAH S-9, skupaj z vsem potrebnim montažnim materialom, atesti in kontrolnimi listinami.</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104"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Okrogli variabilni vrtinčni difuzor za vgradnjo v okroglo kanalsko traso preko reducirnega elementa, skupaj z elektromotornim pogonom za nastavitev kota vpiha Belimo LM 230 in vsem ostalim potrebnim tesnilnim, pritrdilnim ter montažnim materialom po naslednji specifikaciji:</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05"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Barvanje kanlske trase z belo barvo za pocinkano plčevino (RAL 9010), skupaj s pripravo površine in vsem potrebnim materialom</a:t>
          </a:r>
        </a:p>
      </xdr:txBody>
    </xdr:sp>
    <xdr:clientData/>
  </xdr:twoCellAnchor>
  <xdr:twoCellAnchor>
    <xdr:from>
      <xdr:col>1</xdr:col>
      <xdr:colOff>9525</xdr:colOff>
      <xdr:row>0</xdr:row>
      <xdr:rowOff>0</xdr:rowOff>
    </xdr:from>
    <xdr:to>
      <xdr:col>4</xdr:col>
      <xdr:colOff>0</xdr:colOff>
      <xdr:row>0</xdr:row>
      <xdr:rowOff>0</xdr:rowOff>
    </xdr:to>
    <xdr:sp macro="" textlink="">
      <xdr:nvSpPr>
        <xdr:cNvPr id="106" name="Besedilo 94"/>
        <xdr:cNvSpPr txBox="1">
          <a:spLocks noChangeArrowheads="1"/>
        </xdr:cNvSpPr>
      </xdr:nvSpPr>
      <xdr:spPr bwMode="auto">
        <a:xfrm>
          <a:off x="247650" y="0"/>
          <a:ext cx="34194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a:t>
          </a:r>
          <a:r>
            <a:rPr lang="sl-SI" sz="1000" b="1" i="0" u="none" strike="noStrike" baseline="0">
              <a:solidFill>
                <a:srgbClr val="000000"/>
              </a:solidFill>
              <a:latin typeface="Arial CE"/>
              <a:cs typeface="Arial CE"/>
            </a:rPr>
            <a:t>grelno / hladilna enota - (CONA-1 in CONA-4)</a:t>
          </a:r>
          <a:r>
            <a:rPr lang="sl-SI" sz="1000" b="0" i="0" u="none" strike="noStrike" baseline="0">
              <a:solidFill>
                <a:srgbClr val="000000"/>
              </a:solidFill>
              <a:latin typeface="Arial CE"/>
              <a:cs typeface="Arial CE"/>
            </a:rPr>
            <a:t> za delovanje na dvocevnem grelno hladilnem sistemu, dvojnostenski iz jeklene pocinkane pločevine z vmesnim slojem toplotne in akustične izolacije debeline 20 mm, zunanja izvedba. Notranje in zunanje površine so pocinkane, zunanje površine barvane. Osnovni tehnični podatki za ohišje so:</a:t>
          </a:r>
        </a:p>
        <a:p>
          <a:pPr algn="l" rtl="0">
            <a:defRPr sz="1000"/>
          </a:pPr>
          <a:r>
            <a:rPr lang="sl-SI" sz="1000" b="0" i="0" u="none" strike="noStrike" baseline="0">
              <a:solidFill>
                <a:srgbClr val="000000"/>
              </a:solidFill>
              <a:latin typeface="Arial CE"/>
              <a:cs typeface="Arial CE"/>
            </a:rPr>
            <a:t>- požarni razred A1 po DIN 4102</a:t>
          </a:r>
        </a:p>
        <a:p>
          <a:pPr algn="l" rtl="0">
            <a:defRPr sz="1000"/>
          </a:pPr>
          <a:r>
            <a:rPr lang="sl-SI" sz="1000" b="0" i="0" u="none" strike="noStrike" baseline="0">
              <a:solidFill>
                <a:srgbClr val="000000"/>
              </a:solidFill>
              <a:latin typeface="Arial CE"/>
              <a:cs typeface="Arial CE"/>
            </a:rPr>
            <a:t>- min. spec. gostota 70 kg/m3</a:t>
          </a:r>
        </a:p>
        <a:p>
          <a:pPr algn="l" rtl="0">
            <a:defRPr sz="1000"/>
          </a:pPr>
          <a:r>
            <a:rPr lang="sl-SI" sz="1000" b="0" i="0" u="none" strike="noStrike" baseline="0">
              <a:solidFill>
                <a:srgbClr val="000000"/>
              </a:solidFill>
              <a:latin typeface="Arial CE"/>
              <a:cs typeface="Arial CE"/>
            </a:rPr>
            <a:t>- koef. toplotne prehodnosti k = 0,8 W/m2K po </a:t>
          </a:r>
        </a:p>
        <a:p>
          <a:pPr algn="l" rtl="0">
            <a:defRPr sz="1000"/>
          </a:pPr>
          <a:r>
            <a:rPr lang="sl-SI" sz="1000" b="0" i="0" u="none" strike="noStrike" baseline="0">
              <a:solidFill>
                <a:srgbClr val="000000"/>
              </a:solidFill>
              <a:latin typeface="Arial CE"/>
              <a:cs typeface="Arial CE"/>
            </a:rPr>
            <a:t>  DIN 4108</a:t>
          </a:r>
        </a:p>
        <a:p>
          <a:pPr algn="l" rtl="0">
            <a:defRPr sz="1000"/>
          </a:pPr>
          <a:r>
            <a:rPr lang="sl-SI" sz="1000" b="0" i="0" u="none" strike="noStrike" baseline="0">
              <a:solidFill>
                <a:srgbClr val="000000"/>
              </a:solidFill>
              <a:latin typeface="Arial CE"/>
              <a:cs typeface="Arial CE"/>
            </a:rPr>
            <a:t>- faktor dušenja zvoka Rw = 34 dB po DIN 52201 za max.   </a:t>
          </a:r>
        </a:p>
        <a:p>
          <a:pPr algn="l" rtl="0">
            <a:defRPr sz="1000"/>
          </a:pPr>
          <a:r>
            <a:rPr lang="sl-SI" sz="1000" b="0" i="0" u="none" strike="noStrike" baseline="0">
              <a:solidFill>
                <a:srgbClr val="000000"/>
              </a:solidFill>
              <a:latin typeface="Arial CE"/>
              <a:cs typeface="Arial CE"/>
            </a:rPr>
            <a:t>  nadtlak/podtlak v klima napravi do 2000 Pa, s kontrolnimi vrati   </a:t>
          </a:r>
        </a:p>
        <a:p>
          <a:pPr algn="l" rtl="0">
            <a:defRPr sz="1000"/>
          </a:pPr>
          <a:r>
            <a:rPr lang="sl-SI" sz="1000" b="0" i="0" u="none" strike="noStrike" baseline="0">
              <a:solidFill>
                <a:srgbClr val="000000"/>
              </a:solidFill>
              <a:latin typeface="Arial CE"/>
              <a:cs typeface="Arial CE"/>
            </a:rPr>
            <a:t>  opremljenimi z gumijastimi tesnili in specialnimi zapirali, </a:t>
          </a:r>
        </a:p>
        <a:p>
          <a:pPr algn="l" rtl="0">
            <a:defRPr sz="1000"/>
          </a:pPr>
          <a:r>
            <a:rPr lang="sl-SI" sz="1000" b="0" i="0" u="none" strike="noStrike" baseline="0">
              <a:solidFill>
                <a:srgbClr val="000000"/>
              </a:solidFill>
              <a:latin typeface="Arial CE"/>
              <a:cs typeface="Arial CE"/>
            </a:rPr>
            <a:t>  Dim. čelnega preseka: BxH =358 x 1020 mm. (L=550mm)</a:t>
          </a:r>
        </a:p>
        <a:p>
          <a:pPr algn="l" rtl="0">
            <a:defRPr sz="1000"/>
          </a:pPr>
          <a:r>
            <a:rPr lang="sl-SI" sz="1000" b="0" i="0" u="none" strike="noStrike" baseline="0">
              <a:solidFill>
                <a:srgbClr val="000000"/>
              </a:solidFill>
              <a:latin typeface="Arial CE"/>
              <a:cs typeface="Arial CE"/>
            </a:rPr>
            <a:t>-Proizvod: npr. Rosenberg</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Vz=1800m3/h</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Sestava funkcijskih enot in teh. karakteristike:</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-Grelno / hladilna enota:</a:t>
          </a:r>
        </a:p>
        <a:p>
          <a:pPr algn="l" rtl="0">
            <a:defRPr sz="1000"/>
          </a:pPr>
          <a:r>
            <a:rPr lang="sl-SI" sz="1000" b="0" i="0" u="none" strike="noStrike" baseline="0">
              <a:solidFill>
                <a:srgbClr val="000000"/>
              </a:solidFill>
              <a:latin typeface="Arial CE"/>
              <a:cs typeface="Arial CE"/>
            </a:rPr>
            <a:t>Lamelni Al-Cu prenosnik toplotne energije z naslednjimi tehničnimi podatki:</a:t>
          </a:r>
        </a:p>
        <a:p>
          <a:pPr algn="l" rtl="0">
            <a:defRPr sz="1000"/>
          </a:pPr>
          <a:r>
            <a:rPr lang="sl-SI" sz="1000" b="0" i="0" u="none" strike="noStrike" baseline="0">
              <a:solidFill>
                <a:srgbClr val="000000"/>
              </a:solidFill>
              <a:latin typeface="Arial CE"/>
              <a:cs typeface="Arial CE"/>
            </a:rPr>
            <a:t>a.)Gretje</a:t>
          </a:r>
        </a:p>
        <a:p>
          <a:pPr algn="l" rtl="0">
            <a:defRPr sz="1000"/>
          </a:pPr>
          <a:r>
            <a:rPr lang="sl-SI" sz="1000" b="0" i="0" u="none" strike="noStrike" baseline="0">
              <a:solidFill>
                <a:srgbClr val="000000"/>
              </a:solidFill>
              <a:latin typeface="Arial CE"/>
              <a:cs typeface="Arial CE"/>
            </a:rPr>
            <a:t>Qgr=18,92 kW pri sistemu vode/glikol 70/50st.C in pretoku 0,83m3/h ter dpv=3,3kPa. Grelna komora vsebuje tudi protizmrzovalni termostat (zajet pri avtomatiki klima naprave) in </a:t>
          </a:r>
          <a:r>
            <a:rPr lang="sl-SI" sz="1000" b="1" i="0" u="none" strike="noStrike" baseline="0">
              <a:solidFill>
                <a:srgbClr val="000000"/>
              </a:solidFill>
              <a:latin typeface="Arial CE"/>
              <a:cs typeface="Arial CE"/>
            </a:rPr>
            <a:t>tripotni regulacijski ventil z zveznim elektromotornim pogonom (dvocevni preklopni  / hladilno grelni sistem) (24V (2-10V)),</a:t>
          </a: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Max. temp. zraka za grelnikom znaša 33st.C (pri normalnem obratovanju)</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b.)Hlajenje</a:t>
          </a:r>
        </a:p>
        <a:p>
          <a:pPr algn="l" rtl="0">
            <a:defRPr sz="1000"/>
          </a:pPr>
          <a:r>
            <a:rPr lang="sl-SI" sz="1000" b="0" i="0" u="none" strike="noStrike" baseline="0">
              <a:solidFill>
                <a:srgbClr val="000000"/>
              </a:solidFill>
              <a:latin typeface="Arial CE"/>
              <a:cs typeface="Arial CE"/>
            </a:rPr>
            <a:t>Qhl=9,4 kW pri sistemu vode/glikol 7/12st.C in pretoku 1,62m3/h ter dpv=14,4kPa. Hladilna komora vsebuje tudi eliminator kapljic in kondenčno posodo in tripotni regulacijski ventil z zveznim elektromotornim pogonom (dvocevni preklopni  / hladilno grelni sistem) (24V (2-10V)),</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Min. temp. zraka za grelnikom znaša 19st.C (pri normalnem obratovanju)</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Največji dovoljnei tlačni padec na zračni strani ne sme preseči 61Pa</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 Vse pocinkano, nosilni okvir elastično vpet. </a:t>
          </a:r>
        </a:p>
        <a:p>
          <a:pPr algn="l" rtl="0">
            <a:defRPr sz="1000"/>
          </a:pPr>
          <a:r>
            <a:rPr lang="sl-SI" sz="1000" b="0" i="0" u="none" strike="noStrike" baseline="0">
              <a:solidFill>
                <a:srgbClr val="000000"/>
              </a:solidFill>
              <a:latin typeface="Arial CE"/>
              <a:cs typeface="Arial CE"/>
            </a:rPr>
            <a:t> Vključno z regulacijsko armaturo na grelniku / hladilniku.</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107"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Fleksibilna cev za priklop posameznega distribucijskega elementa na kanalsko traso, skupaj s z vsem potrebnim tesnilnim, pritrdilnim ter montažnim materialom</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08"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Tlačni gorilec za montažo na kotel opisan v točki 1 z nazivno toplotno moč kotla 170 kW, in nazivnim tlakom za premagovanje uporov dimnih plinov kotlu, na zemeljski plin in priključni tlak zemeljskega plina do 20 mbar. Delovni priključni tlak bo predvidoma 20 mbar. Gorilnik mora imeti najmanj dvostopensjko delovanje v smislu moči, odvisno od toplotnih potreb kotla.</a:t>
          </a:r>
        </a:p>
        <a:p>
          <a:pPr algn="l" rtl="0">
            <a:defRPr sz="1000"/>
          </a:pPr>
          <a:r>
            <a:rPr lang="sl-SI" sz="1000" b="0" i="0" u="none" strike="noStrike" baseline="0">
              <a:solidFill>
                <a:srgbClr val="000000"/>
              </a:solidFill>
              <a:latin typeface="Arial CE"/>
              <a:cs typeface="Arial CE"/>
            </a:rPr>
            <a:t>Gorilnik naj se na plinsko omrežje priključi preko tipske plinske proge  navojne izvedbe dimmenzije DN25, sestavljene in plinskega ventila, filtra, regulatorja tlaka in dveh manometrov, dvojnega el. magnetnega ventila s kontrolo tesnosti, in presostatom minimalnega tlaka plina, preizkusnega gorilnika za kontrolo prisotnosti plina in odzračevanje plinske proge.</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Postavka zajema, zagon, nastavitev gorilca, skupaj s predajo atestov, garantnih listin in poučitvijo uporabnika o smoternem ter varnim rokovanjem.</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npr. Weishaupt WG-30</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19050</xdr:colOff>
      <xdr:row>0</xdr:row>
      <xdr:rowOff>0</xdr:rowOff>
    </xdr:from>
    <xdr:to>
      <xdr:col>3</xdr:col>
      <xdr:colOff>200025</xdr:colOff>
      <xdr:row>0</xdr:row>
      <xdr:rowOff>0</xdr:rowOff>
    </xdr:to>
    <xdr:sp macro="" textlink="">
      <xdr:nvSpPr>
        <xdr:cNvPr id="109" name="Besedilo 52"/>
        <xdr:cNvSpPr txBox="1">
          <a:spLocks noChangeArrowheads="1"/>
        </xdr:cNvSpPr>
      </xdr:nvSpPr>
      <xdr:spPr bwMode="auto">
        <a:xfrm>
          <a:off x="25717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Jeklena brezšivna črna cev izdelana po DIN 2440, skupaj z varilnimi loki, varilnim, tesnilnim in pritrdilnim materialom ter materialom potrebnim za obešanje cevi na strop oziroma pritrditev na zid, toplotno zaščitena z izolacijo Armacell, tip ITS debeline 13mm</a:t>
          </a:r>
        </a:p>
      </xdr:txBody>
    </xdr:sp>
    <xdr:clientData/>
  </xdr:twoCellAnchor>
  <xdr:twoCellAnchor>
    <xdr:from>
      <xdr:col>1</xdr:col>
      <xdr:colOff>19050</xdr:colOff>
      <xdr:row>0</xdr:row>
      <xdr:rowOff>0</xdr:rowOff>
    </xdr:from>
    <xdr:to>
      <xdr:col>3</xdr:col>
      <xdr:colOff>200025</xdr:colOff>
      <xdr:row>0</xdr:row>
      <xdr:rowOff>0</xdr:rowOff>
    </xdr:to>
    <xdr:sp macro="" textlink="">
      <xdr:nvSpPr>
        <xdr:cNvPr id="110" name="Besedilo 52"/>
        <xdr:cNvSpPr txBox="1">
          <a:spLocks noChangeArrowheads="1"/>
        </xdr:cNvSpPr>
      </xdr:nvSpPr>
      <xdr:spPr bwMode="auto">
        <a:xfrm>
          <a:off x="25717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Jeklena brezšivna črna cev izdelana po DIN 2440, skupaj z varilnimi loki, varilnim, tesnilnim in pritrdilnim materialom ter materialom potrebnim za obešanje cevi na strop oziroma pritrditev na zid, toplotno zaščitena z izolacijo Armacell, tip ITS debeline 13mm v beli barvi RAL 9010 (trgovski del SPAR-a)</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111"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Glavna plinska omarica v nerjaveči izvedbi dimezije 1000x900x350 z vgrajeno plinsko požarno pipo DN50, plinskim filtrom DN50,  ragulatorjem tlaka iz 100mbar na 20 mbar, manometrom, čepom za izpih, izpustom kondenza, vertikalnim odcepom DN50 in plinomerom:</a:t>
          </a:r>
        </a:p>
        <a:p>
          <a:pPr algn="l" rtl="0">
            <a:defRPr sz="1000"/>
          </a:pPr>
          <a:r>
            <a:rPr lang="sl-SI" sz="1000" b="0" i="0" u="none" strike="noStrike" baseline="0">
              <a:solidFill>
                <a:srgbClr val="000000"/>
              </a:solidFill>
              <a:latin typeface="Arial CE"/>
              <a:cs typeface="Arial CE"/>
            </a:rPr>
            <a:t>- G4 (DN25)     kos 1</a:t>
          </a:r>
        </a:p>
        <a:p>
          <a:pPr algn="l" rtl="0">
            <a:defRPr sz="1000"/>
          </a:pPr>
          <a:r>
            <a:rPr lang="sl-SI" sz="1000" b="0" i="0" u="none" strike="noStrike" baseline="0">
              <a:solidFill>
                <a:srgbClr val="000000"/>
              </a:solidFill>
              <a:latin typeface="Arial CE"/>
              <a:cs typeface="Arial CE"/>
            </a:rPr>
            <a:t> vse skupaj z vso ostalo predpisano opremo, vse dobavljeno in vsem potrebnim tesnilnim, pritrdilnim ter montažnim materialom. </a:t>
          </a: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85725</xdr:colOff>
      <xdr:row>0</xdr:row>
      <xdr:rowOff>0</xdr:rowOff>
    </xdr:to>
    <xdr:sp macro="" textlink="">
      <xdr:nvSpPr>
        <xdr:cNvPr id="112" name="Besedilo 142"/>
        <xdr:cNvSpPr txBox="1">
          <a:spLocks noChangeArrowheads="1"/>
        </xdr:cNvSpPr>
      </xdr:nvSpPr>
      <xdr:spPr bwMode="auto">
        <a:xfrm>
          <a:off x="238125" y="0"/>
          <a:ext cx="31242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-mehovni plinomer za vgradnjo v kotlovnico, skupaj s priključnimi holandci, tesnili in vsem ostalim prpiadajočim materialom, vključno vsa potrebna dokumentacija in listine. Plinomer je vgrajen v kotlovnico trgovine SPAR, njegova dimezije pa znaša G16 (DN40)</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113"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plinska omarica iz nerjaveče pločevine, za vgradnjo na zunanjo steno kotlovnice, dimenzije 350x400x250, z vgrajeno plinsko pipo DN50, skupaj z vsem potrebnim tesnilnim, pritrdilnim ter montažnim materialom</a:t>
          </a:r>
        </a:p>
      </xdr:txBody>
    </xdr:sp>
    <xdr:clientData/>
  </xdr:twoCellAnchor>
  <xdr:twoCellAnchor>
    <xdr:from>
      <xdr:col>1</xdr:col>
      <xdr:colOff>0</xdr:colOff>
      <xdr:row>0</xdr:row>
      <xdr:rowOff>0</xdr:rowOff>
    </xdr:from>
    <xdr:to>
      <xdr:col>3</xdr:col>
      <xdr:colOff>314325</xdr:colOff>
      <xdr:row>0</xdr:row>
      <xdr:rowOff>0</xdr:rowOff>
    </xdr:to>
    <xdr:sp macro="" textlink="">
      <xdr:nvSpPr>
        <xdr:cNvPr id="114" name="Besedilo 94"/>
        <xdr:cNvSpPr txBox="1">
          <a:spLocks noChangeArrowheads="1"/>
        </xdr:cNvSpPr>
      </xdr:nvSpPr>
      <xdr:spPr bwMode="auto">
        <a:xfrm>
          <a:off x="238125" y="0"/>
          <a:ext cx="33528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kompaktna klimatska naprava -dovodno / odvodni ROOF TOP, dvojnostenski iz jeklene pocinkane pločevine z vmesnim slojem toplotne in akustične izolacije debeline 50 mm, zunanja izvedba. Notranje in zunanje površine so pocinkane, zunanje površine so barvane, kondenzna korita in vodila hladilnika so v nerjaveči izvedbi. Osnovni tehnični podatki za ohišje so:</a:t>
          </a:r>
        </a:p>
        <a:p>
          <a:pPr algn="l" rtl="0">
            <a:defRPr sz="1000"/>
          </a:pPr>
          <a:r>
            <a:rPr lang="sl-SI" sz="1000" b="0" i="0" u="none" strike="noStrike" baseline="0">
              <a:solidFill>
                <a:srgbClr val="000000"/>
              </a:solidFill>
              <a:latin typeface="Arial CE"/>
              <a:cs typeface="Arial CE"/>
            </a:rPr>
            <a:t>-požarni razred A1 po DIN 4102</a:t>
          </a:r>
        </a:p>
        <a:p>
          <a:pPr algn="l" rtl="0">
            <a:defRPr sz="1000"/>
          </a:pPr>
          <a:r>
            <a:rPr lang="sl-SI" sz="1000" b="0" i="0" u="none" strike="noStrike" baseline="0">
              <a:solidFill>
                <a:srgbClr val="000000"/>
              </a:solidFill>
              <a:latin typeface="Arial CE"/>
              <a:cs typeface="Arial CE"/>
            </a:rPr>
            <a:t>-min. spec. gostota 70 kg/m3</a:t>
          </a:r>
        </a:p>
        <a:p>
          <a:pPr algn="l" rtl="0">
            <a:defRPr sz="1000"/>
          </a:pPr>
          <a:r>
            <a:rPr lang="sl-SI" sz="1000" b="0" i="0" u="none" strike="noStrike" baseline="0">
              <a:solidFill>
                <a:srgbClr val="000000"/>
              </a:solidFill>
              <a:latin typeface="Arial CE"/>
              <a:cs typeface="Arial CE"/>
            </a:rPr>
            <a:t>-koef. toplotne prehodnosti k = 0,8 W/m2K po </a:t>
          </a:r>
        </a:p>
        <a:p>
          <a:pPr algn="l" rtl="0">
            <a:defRPr sz="1000"/>
          </a:pPr>
          <a:r>
            <a:rPr lang="sl-SI" sz="1000" b="0" i="0" u="none" strike="noStrike" baseline="0">
              <a:solidFill>
                <a:srgbClr val="000000"/>
              </a:solidFill>
              <a:latin typeface="Arial CE"/>
              <a:cs typeface="Arial CE"/>
            </a:rPr>
            <a:t> DIN 4108</a:t>
          </a:r>
        </a:p>
        <a:p>
          <a:pPr algn="l" rtl="0">
            <a:defRPr sz="1000"/>
          </a:pPr>
          <a:r>
            <a:rPr lang="sl-SI" sz="1000" b="0" i="0" u="none" strike="noStrike" baseline="0">
              <a:solidFill>
                <a:srgbClr val="000000"/>
              </a:solidFill>
              <a:latin typeface="Arial CE"/>
              <a:cs typeface="Arial CE"/>
            </a:rPr>
            <a:t>-faktor dušenja zvoka Rw = 34 dB po DIN 52201 za max. nadtlak/podtlak v klima napravi do 2000 Pa, s kontrolnimi vrati opremljenimi z gumijastimi tesnili in specialnimi zapirali, </a:t>
          </a:r>
        </a:p>
        <a:p>
          <a:pPr algn="l" rtl="0">
            <a:defRPr sz="1000"/>
          </a:pPr>
          <a:r>
            <a:rPr lang="sl-SI" sz="1000" b="0" i="0" u="none" strike="noStrike" baseline="0">
              <a:solidFill>
                <a:srgbClr val="000000"/>
              </a:solidFill>
              <a:latin typeface="Arial CE"/>
              <a:cs typeface="Arial CE"/>
            </a:rPr>
            <a:t>Proizvajalec : naprimer TRANE</a:t>
          </a:r>
        </a:p>
        <a:p>
          <a:pPr algn="l" rtl="0">
            <a:defRPr sz="1000"/>
          </a:pPr>
          <a:r>
            <a:rPr lang="sl-SI" sz="1000" b="0" i="0" u="none" strike="noStrike" baseline="0">
              <a:solidFill>
                <a:srgbClr val="000000"/>
              </a:solidFill>
              <a:latin typeface="Arial CE"/>
              <a:cs typeface="Arial CE"/>
            </a:rPr>
            <a:t>Tip : YSD 090 </a:t>
          </a:r>
        </a:p>
        <a:p>
          <a:pPr algn="l" rtl="0">
            <a:defRPr sz="1000"/>
          </a:pPr>
          <a:r>
            <a:rPr lang="sl-SI" sz="1000" b="0" i="0" u="none" strike="noStrike" baseline="0">
              <a:solidFill>
                <a:srgbClr val="000000"/>
              </a:solidFill>
              <a:latin typeface="Arial CE"/>
              <a:cs typeface="Arial CE"/>
            </a:rPr>
            <a:t>Velikost : 090</a:t>
          </a:r>
        </a:p>
        <a:p>
          <a:pPr algn="l" rtl="0">
            <a:defRPr sz="1000"/>
          </a:pPr>
          <a:r>
            <a:rPr lang="sl-SI" sz="1000" b="0" i="0" u="none" strike="noStrike" baseline="0">
              <a:solidFill>
                <a:srgbClr val="000000"/>
              </a:solidFill>
              <a:latin typeface="Arial CE"/>
              <a:cs typeface="Arial CE"/>
            </a:rPr>
            <a:t>Dimezije: BxLxH=1353x2251x1038mm                                                   </a:t>
          </a:r>
        </a:p>
        <a:p>
          <a:pPr algn="l" rtl="0">
            <a:defRPr sz="1000"/>
          </a:pPr>
          <a:r>
            <a:rPr lang="sl-SI" sz="1000" b="0" i="0" u="none" strike="noStrike" baseline="0">
              <a:solidFill>
                <a:srgbClr val="000000"/>
              </a:solidFill>
              <a:latin typeface="Arial CE"/>
              <a:cs typeface="Arial CE"/>
            </a:rPr>
            <a:t>Teža : 419 kg,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Dobavljeno na paletah, pakirano v nylon.</a:t>
          </a:r>
        </a:p>
        <a:p>
          <a:pPr algn="l" rtl="0">
            <a:defRPr sz="1000"/>
          </a:pPr>
          <a:r>
            <a:rPr lang="sl-SI" sz="1000" b="0" i="0" u="none" strike="noStrike" baseline="0">
              <a:solidFill>
                <a:srgbClr val="000000"/>
              </a:solidFill>
              <a:latin typeface="Arial CE"/>
              <a:cs typeface="Arial CE"/>
            </a:rPr>
            <a:t>Sestava funkcijskih enot in teh. karakteristike:</a:t>
          </a:r>
        </a:p>
        <a:p>
          <a:pPr algn="l" rtl="0">
            <a:defRPr sz="1000"/>
          </a:pPr>
          <a:r>
            <a:rPr lang="sl-SI" sz="1000" b="0" i="0" u="none" strike="noStrike" baseline="0">
              <a:solidFill>
                <a:srgbClr val="000000"/>
              </a:solidFill>
              <a:latin typeface="Arial CE"/>
              <a:cs typeface="Arial CE"/>
            </a:rPr>
            <a:t>-mešalna enota z jekleno vstopno žaluzijo na motorni  </a:t>
          </a:r>
        </a:p>
        <a:p>
          <a:pPr algn="l" rtl="0">
            <a:defRPr sz="1000"/>
          </a:pPr>
          <a:r>
            <a:rPr lang="sl-SI" sz="1000" b="0" i="0" u="none" strike="noStrike" baseline="0">
              <a:solidFill>
                <a:srgbClr val="000000"/>
              </a:solidFill>
              <a:latin typeface="Arial CE"/>
              <a:cs typeface="Arial CE"/>
            </a:rPr>
            <a:t> pogon in zajemno kapo. Min. Količina svežega zraka 1400m3/h</a:t>
          </a:r>
        </a:p>
        <a:p>
          <a:pPr algn="l" rtl="0">
            <a:defRPr sz="1000"/>
          </a:pPr>
          <a:r>
            <a:rPr lang="sl-SI" sz="1000" b="0" i="0" u="none" strike="noStrike" baseline="0">
              <a:solidFill>
                <a:srgbClr val="000000"/>
              </a:solidFill>
              <a:latin typeface="Arial CE"/>
              <a:cs typeface="Arial CE"/>
            </a:rPr>
            <a:t>-enota s  filtrom G4:</a:t>
          </a:r>
        </a:p>
        <a:p>
          <a:pPr algn="l" rtl="0">
            <a:defRPr sz="1000"/>
          </a:pPr>
          <a:r>
            <a:rPr lang="sl-SI" sz="1000" b="0" i="0" u="none" strike="noStrike" baseline="0">
              <a:solidFill>
                <a:srgbClr val="000000"/>
              </a:solidFill>
              <a:latin typeface="Arial CE"/>
              <a:cs typeface="Arial CE"/>
            </a:rPr>
            <a:t>V = 5530 / 5530 m3/h,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-grelna enota s plinskim grelnikom:</a:t>
          </a:r>
        </a:p>
        <a:p>
          <a:pPr algn="l" rtl="0">
            <a:defRPr sz="1000"/>
          </a:pPr>
          <a:r>
            <a:rPr lang="sl-SI" sz="1000" b="0" i="0" u="none" strike="noStrike" baseline="0">
              <a:solidFill>
                <a:srgbClr val="000000"/>
              </a:solidFill>
              <a:latin typeface="Arial CE"/>
              <a:cs typeface="Arial CE"/>
            </a:rPr>
            <a:t>pretok zraka 5530 m3/h, tzi= +33,2°C, medij: zemeljski plin (20 mbar), moči 44,4 kW, Vplina=5m3/h</a:t>
          </a:r>
        </a:p>
        <a:p>
          <a:pPr algn="l" rtl="0">
            <a:defRPr sz="1000"/>
          </a:pPr>
          <a:r>
            <a:rPr lang="sl-SI" sz="1000" b="0" i="0" u="none" strike="noStrike" baseline="0">
              <a:solidFill>
                <a:srgbClr val="000000"/>
              </a:solidFill>
              <a:latin typeface="Arial CE"/>
              <a:cs typeface="Arial CE"/>
            </a:rPr>
            <a:t>-hladilna enota s freonskim hladilnikom (direktni uparjalnik)</a:t>
          </a:r>
        </a:p>
        <a:p>
          <a:pPr algn="l" rtl="0">
            <a:defRPr sz="1000"/>
          </a:pPr>
          <a:r>
            <a:rPr lang="sl-SI" sz="1000" b="0" i="0" u="none" strike="noStrike" baseline="0">
              <a:solidFill>
                <a:srgbClr val="000000"/>
              </a:solidFill>
              <a:latin typeface="Arial CE"/>
              <a:cs typeface="Arial CE"/>
            </a:rPr>
            <a:t>pretok zraka 5530 m3/h, tzv= 32°C, tzi= +18,7°C, medij: freon R 407C, moč 23,5 kW, </a:t>
          </a:r>
        </a:p>
        <a:p>
          <a:pPr algn="l" rtl="0">
            <a:defRPr sz="1000"/>
          </a:pPr>
          <a:r>
            <a:rPr lang="sl-SI" sz="1000" b="0" i="0" u="none" strike="noStrike" baseline="0">
              <a:solidFill>
                <a:srgbClr val="000000"/>
              </a:solidFill>
              <a:latin typeface="Arial CE"/>
              <a:cs typeface="Arial CE"/>
            </a:rPr>
            <a:t>-ventilatorska enota :</a:t>
          </a:r>
        </a:p>
        <a:p>
          <a:pPr algn="l" rtl="0">
            <a:defRPr sz="1000"/>
          </a:pPr>
          <a:r>
            <a:rPr lang="sl-SI" sz="1000" b="0" i="0" u="none" strike="noStrike" baseline="0">
              <a:solidFill>
                <a:srgbClr val="000000"/>
              </a:solidFill>
              <a:latin typeface="Arial CE"/>
              <a:cs typeface="Arial CE"/>
            </a:rPr>
            <a:t>ventilator z naprej zakriv. lopaticami, pretok zraka 5530m3/h, dpext=280 Pa, Pel=10,5 kW (400V/3/50Hz) za celotno napravo  Motor ima termično zaščito.</a:t>
          </a:r>
        </a:p>
        <a:p>
          <a:pPr algn="l" rtl="0">
            <a:defRPr sz="1000"/>
          </a:pPr>
          <a:r>
            <a:rPr lang="sl-SI" sz="1000" b="0" i="0" u="none" strike="noStrike" baseline="0">
              <a:solidFill>
                <a:srgbClr val="000000"/>
              </a:solidFill>
              <a:latin typeface="Arial CE"/>
              <a:cs typeface="Arial CE"/>
            </a:rPr>
            <a:t>Vse je pocinkano, nosilni okvir je elastično vpet.</a:t>
          </a:r>
        </a:p>
        <a:p>
          <a:pPr algn="l" rtl="0">
            <a:defRPr sz="1000"/>
          </a:pPr>
          <a:r>
            <a:rPr lang="sl-SI" sz="1000" b="0" i="0" u="none" strike="noStrike" baseline="0">
              <a:solidFill>
                <a:srgbClr val="000000"/>
              </a:solidFill>
              <a:latin typeface="Arial CE"/>
              <a:cs typeface="Arial CE"/>
            </a:rPr>
            <a:t>-enota z z difuzorjem (vertikalni vpih)</a:t>
          </a:r>
        </a:p>
        <a:p>
          <a:pPr algn="l" rtl="0">
            <a:defRPr sz="1000"/>
          </a:pPr>
          <a:r>
            <a:rPr lang="sl-SI" sz="1000" b="0" i="0" u="none" strike="noStrike" baseline="0">
              <a:solidFill>
                <a:srgbClr val="000000"/>
              </a:solidFill>
              <a:latin typeface="Arial CE"/>
              <a:cs typeface="Arial CE"/>
            </a:rPr>
            <a:t>ROOF TOP je dobavljen v kompaktni izvedbi, skupaj z vsemi potrebnimi tipali, senzorji in varnostno opremo, ki je sestavljena iz:</a:t>
          </a:r>
        </a:p>
        <a:p>
          <a:pPr algn="l" rtl="0">
            <a:defRPr sz="1000"/>
          </a:pPr>
          <a:r>
            <a:rPr lang="sl-SI" sz="1000" b="0" i="0" u="none" strike="noStrike" baseline="0">
              <a:solidFill>
                <a:srgbClr val="000000"/>
              </a:solidFill>
              <a:latin typeface="Arial CE"/>
              <a:cs typeface="Arial CE"/>
            </a:rPr>
            <a:t>-glavno stikalo</a:t>
          </a:r>
        </a:p>
        <a:p>
          <a:pPr algn="l" rtl="0">
            <a:defRPr sz="1000"/>
          </a:pPr>
          <a:r>
            <a:rPr lang="sl-SI" sz="1000" b="0" i="0" u="none" strike="noStrike" baseline="0">
              <a:solidFill>
                <a:srgbClr val="000000"/>
              </a:solidFill>
              <a:latin typeface="Arial CE"/>
              <a:cs typeface="Arial CE"/>
            </a:rPr>
            <a:t>-detektor za nadzor umazanosti filtra</a:t>
          </a:r>
        </a:p>
        <a:p>
          <a:pPr algn="l" rtl="0">
            <a:defRPr sz="1000"/>
          </a:pPr>
          <a:r>
            <a:rPr lang="sl-SI" sz="1000" b="0" i="0" u="none" strike="noStrike" baseline="0">
              <a:solidFill>
                <a:srgbClr val="000000"/>
              </a:solidFill>
              <a:latin typeface="Arial CE"/>
              <a:cs typeface="Arial CE"/>
            </a:rPr>
            <a:t>-samodejni javljalec napak</a:t>
          </a:r>
        </a:p>
        <a:p>
          <a:pPr algn="l" rtl="0">
            <a:defRPr sz="1000"/>
          </a:pPr>
          <a:r>
            <a:rPr lang="sl-SI" sz="1000" b="0" i="0" u="none" strike="noStrike" baseline="0">
              <a:solidFill>
                <a:srgbClr val="000000"/>
              </a:solidFill>
              <a:latin typeface="Arial CE"/>
              <a:cs typeface="Arial CE"/>
            </a:rPr>
            <a:t>-temperaturni senzor povratnega zraka</a:t>
          </a:r>
        </a:p>
        <a:p>
          <a:pPr algn="l" rtl="0">
            <a:defRPr sz="1000"/>
          </a:pPr>
          <a:r>
            <a:rPr lang="sl-SI" sz="1000" b="0" i="0" u="none" strike="noStrike" baseline="0">
              <a:solidFill>
                <a:srgbClr val="000000"/>
              </a:solidFill>
              <a:latin typeface="Arial CE"/>
              <a:cs typeface="Arial CE"/>
            </a:rPr>
            <a:t>-temperturno senzor vpihovanega zraka</a:t>
          </a:r>
        </a:p>
        <a:p>
          <a:pPr algn="l" rtl="0">
            <a:defRPr sz="1000"/>
          </a:pPr>
          <a:r>
            <a:rPr lang="sl-SI" sz="1000" b="0" i="0" u="none" strike="noStrike" baseline="0">
              <a:solidFill>
                <a:srgbClr val="000000"/>
              </a:solidFill>
              <a:latin typeface="Arial CE"/>
              <a:cs typeface="Arial CE"/>
            </a:rPr>
            <a:t>-krmilnik</a:t>
          </a:r>
        </a:p>
        <a:p>
          <a:pPr algn="l" rtl="0">
            <a:defRPr sz="1000"/>
          </a:pPr>
          <a:r>
            <a:rPr lang="sl-SI" sz="1000" b="0" i="0" u="none" strike="noStrike" baseline="0">
              <a:solidFill>
                <a:srgbClr val="000000"/>
              </a:solidFill>
              <a:latin typeface="Arial CE"/>
              <a:cs typeface="Arial CE"/>
            </a:rPr>
            <a:t>-posluževalni tablo</a:t>
          </a:r>
        </a:p>
        <a:p>
          <a:pPr algn="l" rtl="0">
            <a:defRPr sz="1000"/>
          </a:pPr>
          <a:r>
            <a:rPr lang="sl-SI" sz="1000" b="0" i="0" u="none" strike="noStrike" baseline="0">
              <a:solidFill>
                <a:srgbClr val="000000"/>
              </a:solidFill>
              <a:latin typeface="Arial CE"/>
              <a:cs typeface="Arial CE"/>
            </a:rPr>
            <a:t>-prosti signal za ON/OFF preklop lopatic na vpihovalnih difozorjih med zimskim in letnim načinom delovanja.</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Max. hrup naprave (nivo zvočnega tlaka): </a:t>
          </a:r>
        </a:p>
        <a:p>
          <a:pPr algn="l" rtl="0">
            <a:defRPr sz="1000"/>
          </a:pPr>
          <a:r>
            <a:rPr lang="sl-SI" sz="1000" b="0" i="0" u="none" strike="noStrike" baseline="0">
              <a:solidFill>
                <a:srgbClr val="000000"/>
              </a:solidFill>
              <a:latin typeface="Arial CE"/>
              <a:cs typeface="Arial CE"/>
            </a:rPr>
            <a:t>-v oklico: 67 dB(A)</a:t>
          </a:r>
        </a:p>
        <a:p>
          <a:pPr algn="l" rtl="0">
            <a:defRPr sz="1000"/>
          </a:pPr>
          <a:r>
            <a:rPr lang="sl-SI" sz="1000" b="0" i="0" u="none" strike="noStrike" baseline="0">
              <a:solidFill>
                <a:srgbClr val="000000"/>
              </a:solidFill>
              <a:latin typeface="Arial CE"/>
              <a:cs typeface="Arial CE"/>
            </a:rPr>
            <a:t>-na tlačni strani: 61 dB(A)</a:t>
          </a:r>
        </a:p>
        <a:p>
          <a:pPr algn="l" rtl="0">
            <a:defRPr sz="1000"/>
          </a:pPr>
          <a:r>
            <a:rPr lang="sl-SI" sz="1000" b="0" i="0" u="none" strike="noStrike" baseline="0">
              <a:solidFill>
                <a:srgbClr val="000000"/>
              </a:solidFill>
              <a:latin typeface="Arial CE"/>
              <a:cs typeface="Arial CE"/>
            </a:rPr>
            <a:t>-na sesalni strani: 58 dB(A)</a:t>
          </a:r>
        </a:p>
        <a:p>
          <a:pPr algn="l" rtl="0">
            <a:defRPr sz="1000"/>
          </a:pPr>
          <a:r>
            <a:rPr lang="sl-SI" sz="1000" b="0" i="0" u="none" strike="noStrike" baseline="0">
              <a:solidFill>
                <a:srgbClr val="000000"/>
              </a:solidFill>
              <a:latin typeface="Arial CE"/>
              <a:cs typeface="Arial CE"/>
            </a:rPr>
            <a:t>Vključno z vsem pritrdilnim materialom, stršnim podstavkom ter elastičnimi izolatorji vibracij med nosilnim okvirjem naprave in konstrukcijo. </a:t>
          </a:r>
        </a:p>
      </xdr:txBody>
    </xdr:sp>
    <xdr:clientData/>
  </xdr:twoCellAnchor>
  <xdr:twoCellAnchor>
    <xdr:from>
      <xdr:col>1</xdr:col>
      <xdr:colOff>0</xdr:colOff>
      <xdr:row>0</xdr:row>
      <xdr:rowOff>0</xdr:rowOff>
    </xdr:from>
    <xdr:to>
      <xdr:col>3</xdr:col>
      <xdr:colOff>314325</xdr:colOff>
      <xdr:row>0</xdr:row>
      <xdr:rowOff>0</xdr:rowOff>
    </xdr:to>
    <xdr:sp macro="" textlink="">
      <xdr:nvSpPr>
        <xdr:cNvPr id="115" name="Besedilo 94"/>
        <xdr:cNvSpPr txBox="1">
          <a:spLocks noChangeArrowheads="1"/>
        </xdr:cNvSpPr>
      </xdr:nvSpPr>
      <xdr:spPr bwMode="auto">
        <a:xfrm>
          <a:off x="238125" y="0"/>
          <a:ext cx="33528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kompaktna klimatska naprava -dovodno / odvodni ROOF TOP, dvojnostenski iz jeklene pocinkane pločevine z vmesnim slojem toplotne in akustične izolacije debeline 50 mm, zunanja izvedba. Notranje in zunanje površine so pocinkane, zunanje površine so barvane, kondenzna korita in vodila hladilnika so v nerjaveči izvedbi. Osnovni tehnični podatki za ohišje so:</a:t>
          </a:r>
        </a:p>
        <a:p>
          <a:pPr algn="l" rtl="0">
            <a:defRPr sz="1000"/>
          </a:pPr>
          <a:r>
            <a:rPr lang="sl-SI" sz="1000" b="0" i="0" u="none" strike="noStrike" baseline="0">
              <a:solidFill>
                <a:srgbClr val="000000"/>
              </a:solidFill>
              <a:latin typeface="Arial CE"/>
              <a:cs typeface="Arial CE"/>
            </a:rPr>
            <a:t>-požarni razred A1 po DIN 4102</a:t>
          </a:r>
        </a:p>
        <a:p>
          <a:pPr algn="l" rtl="0">
            <a:defRPr sz="1000"/>
          </a:pPr>
          <a:r>
            <a:rPr lang="sl-SI" sz="1000" b="0" i="0" u="none" strike="noStrike" baseline="0">
              <a:solidFill>
                <a:srgbClr val="000000"/>
              </a:solidFill>
              <a:latin typeface="Arial CE"/>
              <a:cs typeface="Arial CE"/>
            </a:rPr>
            <a:t>-min. spec. gostota 70 kg/m3</a:t>
          </a:r>
        </a:p>
        <a:p>
          <a:pPr algn="l" rtl="0">
            <a:defRPr sz="1000"/>
          </a:pPr>
          <a:r>
            <a:rPr lang="sl-SI" sz="1000" b="0" i="0" u="none" strike="noStrike" baseline="0">
              <a:solidFill>
                <a:srgbClr val="000000"/>
              </a:solidFill>
              <a:latin typeface="Arial CE"/>
              <a:cs typeface="Arial CE"/>
            </a:rPr>
            <a:t>-koef. toplotne prehodnosti k = 0,8 W/m2K po </a:t>
          </a:r>
        </a:p>
        <a:p>
          <a:pPr algn="l" rtl="0">
            <a:defRPr sz="1000"/>
          </a:pPr>
          <a:r>
            <a:rPr lang="sl-SI" sz="1000" b="0" i="0" u="none" strike="noStrike" baseline="0">
              <a:solidFill>
                <a:srgbClr val="000000"/>
              </a:solidFill>
              <a:latin typeface="Arial CE"/>
              <a:cs typeface="Arial CE"/>
            </a:rPr>
            <a:t> DIN 4108</a:t>
          </a:r>
        </a:p>
        <a:p>
          <a:pPr algn="l" rtl="0">
            <a:defRPr sz="1000"/>
          </a:pPr>
          <a:r>
            <a:rPr lang="sl-SI" sz="1000" b="0" i="0" u="none" strike="noStrike" baseline="0">
              <a:solidFill>
                <a:srgbClr val="000000"/>
              </a:solidFill>
              <a:latin typeface="Arial CE"/>
              <a:cs typeface="Arial CE"/>
            </a:rPr>
            <a:t>-faktor dušenja zvoka Rw = 34 dB po DIN 52201 za max. nadtlak/podtlak v klima napravi do 2000 Pa, s kontrolnimi vrati opremljenimi z gumijastimi tesnili in specialnimi zapirali,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Proizvajalec : naprimer TRANE</a:t>
          </a:r>
        </a:p>
        <a:p>
          <a:pPr algn="l" rtl="0">
            <a:defRPr sz="1000"/>
          </a:pPr>
          <a:r>
            <a:rPr lang="sl-SI" sz="1000" b="0" i="0" u="none" strike="noStrike" baseline="0">
              <a:solidFill>
                <a:srgbClr val="000000"/>
              </a:solidFill>
              <a:latin typeface="Arial CE"/>
              <a:cs typeface="Arial CE"/>
            </a:rPr>
            <a:t>Tip : YSD 090 </a:t>
          </a:r>
        </a:p>
        <a:p>
          <a:pPr algn="l" rtl="0">
            <a:defRPr sz="1000"/>
          </a:pPr>
          <a:r>
            <a:rPr lang="sl-SI" sz="1000" b="0" i="0" u="none" strike="noStrike" baseline="0">
              <a:solidFill>
                <a:srgbClr val="000000"/>
              </a:solidFill>
              <a:latin typeface="Arial CE"/>
              <a:cs typeface="Arial CE"/>
            </a:rPr>
            <a:t>Velikost : 090</a:t>
          </a:r>
        </a:p>
        <a:p>
          <a:pPr algn="l" rtl="0">
            <a:defRPr sz="1000"/>
          </a:pPr>
          <a:r>
            <a:rPr lang="sl-SI" sz="1000" b="0" i="0" u="none" strike="noStrike" baseline="0">
              <a:solidFill>
                <a:srgbClr val="000000"/>
              </a:solidFill>
              <a:latin typeface="Arial CE"/>
              <a:cs typeface="Arial CE"/>
            </a:rPr>
            <a:t>Dimezije: BxLxH=1353x2251x1038mm                                                   </a:t>
          </a:r>
        </a:p>
        <a:p>
          <a:pPr algn="l" rtl="0">
            <a:defRPr sz="1000"/>
          </a:pPr>
          <a:r>
            <a:rPr lang="sl-SI" sz="1000" b="0" i="0" u="none" strike="noStrike" baseline="0">
              <a:solidFill>
                <a:srgbClr val="000000"/>
              </a:solidFill>
              <a:latin typeface="Arial CE"/>
              <a:cs typeface="Arial CE"/>
            </a:rPr>
            <a:t>Teža : 419 kg, </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Dobavljeno na paletah, pakirano v nylon.</a:t>
          </a:r>
        </a:p>
        <a:p>
          <a:pPr algn="l" rtl="0">
            <a:defRPr sz="1000"/>
          </a:pPr>
          <a:r>
            <a:rPr lang="sl-SI" sz="1000" b="0" i="0" u="none" strike="noStrike" baseline="0">
              <a:solidFill>
                <a:srgbClr val="000000"/>
              </a:solidFill>
              <a:latin typeface="Arial CE"/>
              <a:cs typeface="Arial CE"/>
            </a:rPr>
            <a:t>Sestava funkcijskih enot in teh. karakteristike:</a:t>
          </a:r>
        </a:p>
        <a:p>
          <a:pPr algn="l" rtl="0">
            <a:defRPr sz="1000"/>
          </a:pPr>
          <a:r>
            <a:rPr lang="sl-SI" sz="1000" b="0" i="0" u="none" strike="noStrike" baseline="0">
              <a:solidFill>
                <a:srgbClr val="000000"/>
              </a:solidFill>
              <a:latin typeface="Arial CE"/>
              <a:cs typeface="Arial CE"/>
            </a:rPr>
            <a:t>-mešalna enota z jekleno vstopno žaluzijo na motorni  </a:t>
          </a:r>
        </a:p>
        <a:p>
          <a:pPr algn="l" rtl="0">
            <a:defRPr sz="1000"/>
          </a:pPr>
          <a:r>
            <a:rPr lang="sl-SI" sz="1000" b="0" i="0" u="none" strike="noStrike" baseline="0">
              <a:solidFill>
                <a:srgbClr val="000000"/>
              </a:solidFill>
              <a:latin typeface="Arial CE"/>
              <a:cs typeface="Arial CE"/>
            </a:rPr>
            <a:t> pogon in zajemno kapo. Min. Količina svežega zraka 1400m3/h</a:t>
          </a:r>
        </a:p>
        <a:p>
          <a:pPr algn="l" rtl="0">
            <a:defRPr sz="1000"/>
          </a:pPr>
          <a:r>
            <a:rPr lang="sl-SI" sz="1000" b="0" i="0" u="none" strike="noStrike" baseline="0">
              <a:solidFill>
                <a:srgbClr val="000000"/>
              </a:solidFill>
              <a:latin typeface="Arial CE"/>
              <a:cs typeface="Arial CE"/>
            </a:rPr>
            <a:t>-enota s  filtrom G4:</a:t>
          </a:r>
        </a:p>
        <a:p>
          <a:pPr algn="l" rtl="0">
            <a:defRPr sz="1000"/>
          </a:pPr>
          <a:r>
            <a:rPr lang="sl-SI" sz="1000" b="0" i="0" u="none" strike="noStrike" baseline="0">
              <a:solidFill>
                <a:srgbClr val="000000"/>
              </a:solidFill>
              <a:latin typeface="Arial CE"/>
              <a:cs typeface="Arial CE"/>
            </a:rPr>
            <a:t>V = 5530 / 5530 m3/h, </a:t>
          </a:r>
        </a:p>
        <a:p>
          <a:pPr algn="l" rtl="0">
            <a:defRPr sz="1000"/>
          </a:pPr>
          <a:r>
            <a:rPr lang="sl-SI" sz="1000" b="0" i="0" u="none" strike="noStrike" baseline="0">
              <a:solidFill>
                <a:srgbClr val="000000"/>
              </a:solidFill>
              <a:latin typeface="Arial CE"/>
              <a:cs typeface="Arial CE"/>
            </a:rPr>
            <a:t>-grelna enota s plinskim grelnikom:</a:t>
          </a:r>
        </a:p>
        <a:p>
          <a:pPr algn="l" rtl="0">
            <a:defRPr sz="1000"/>
          </a:pPr>
          <a:r>
            <a:rPr lang="sl-SI" sz="1000" b="0" i="0" u="none" strike="noStrike" baseline="0">
              <a:solidFill>
                <a:srgbClr val="000000"/>
              </a:solidFill>
              <a:latin typeface="Arial CE"/>
              <a:cs typeface="Arial CE"/>
            </a:rPr>
            <a:t>pretok zraka 5530 m3/h, tzi= +33,2°C, medij: zemeljski plin (20 mbar), moči 44,4 kW, Vplina=5m3/h</a:t>
          </a:r>
        </a:p>
        <a:p>
          <a:pPr algn="l" rtl="0">
            <a:defRPr sz="1000"/>
          </a:pPr>
          <a:r>
            <a:rPr lang="sl-SI" sz="1000" b="0" i="0" u="none" strike="noStrike" baseline="0">
              <a:solidFill>
                <a:srgbClr val="000000"/>
              </a:solidFill>
              <a:latin typeface="Arial CE"/>
              <a:cs typeface="Arial CE"/>
            </a:rPr>
            <a:t>-hladilna enota s freonskim hladilnikom (direktni uparjalnik)</a:t>
          </a:r>
        </a:p>
        <a:p>
          <a:pPr algn="l" rtl="0">
            <a:defRPr sz="1000"/>
          </a:pPr>
          <a:r>
            <a:rPr lang="sl-SI" sz="1000" b="0" i="0" u="none" strike="noStrike" baseline="0">
              <a:solidFill>
                <a:srgbClr val="000000"/>
              </a:solidFill>
              <a:latin typeface="Arial CE"/>
              <a:cs typeface="Arial CE"/>
            </a:rPr>
            <a:t>pretok zraka 5400 m3/h, tzv= 32°C, tzi= +18,7°C, medij: freon R 407C, moč 23,5 kW, </a:t>
          </a:r>
        </a:p>
        <a:p>
          <a:pPr algn="l" rtl="0">
            <a:defRPr sz="1000"/>
          </a:pPr>
          <a:r>
            <a:rPr lang="sl-SI" sz="1000" b="0" i="0" u="none" strike="noStrike" baseline="0">
              <a:solidFill>
                <a:srgbClr val="000000"/>
              </a:solidFill>
              <a:latin typeface="Arial CE"/>
              <a:cs typeface="Arial CE"/>
            </a:rPr>
            <a:t>-ventilatorska enota :</a:t>
          </a:r>
        </a:p>
        <a:p>
          <a:pPr algn="l" rtl="0">
            <a:defRPr sz="1000"/>
          </a:pPr>
          <a:r>
            <a:rPr lang="sl-SI" sz="1000" b="0" i="0" u="none" strike="noStrike" baseline="0">
              <a:solidFill>
                <a:srgbClr val="000000"/>
              </a:solidFill>
              <a:latin typeface="Arial CE"/>
              <a:cs typeface="Arial CE"/>
            </a:rPr>
            <a:t>ventilator z naprej zakriv. lopaticami, pretok zraka 5530m3/h, dpext=280 Pa, Pel=10,5 kW (400V/3/50Hz) za celotno napravo  Motor ima termično zaščito.</a:t>
          </a:r>
        </a:p>
        <a:p>
          <a:pPr algn="l" rtl="0">
            <a:defRPr sz="1000"/>
          </a:pPr>
          <a:r>
            <a:rPr lang="sl-SI" sz="1000" b="0" i="0" u="none" strike="noStrike" baseline="0">
              <a:solidFill>
                <a:srgbClr val="000000"/>
              </a:solidFill>
              <a:latin typeface="Arial CE"/>
              <a:cs typeface="Arial CE"/>
            </a:rPr>
            <a:t>Vse je pocinkano, nosilni okvir je elastično vpet.</a:t>
          </a:r>
        </a:p>
        <a:p>
          <a:pPr algn="l" rtl="0">
            <a:defRPr sz="1000"/>
          </a:pPr>
          <a:r>
            <a:rPr lang="sl-SI" sz="1000" b="0" i="0" u="none" strike="noStrike" baseline="0">
              <a:solidFill>
                <a:srgbClr val="000000"/>
              </a:solidFill>
              <a:latin typeface="Arial CE"/>
              <a:cs typeface="Arial CE"/>
            </a:rPr>
            <a:t>-enota z z difuzorjem (vertikalni vpih)</a:t>
          </a:r>
        </a:p>
        <a:p>
          <a:pPr algn="l" rtl="0">
            <a:defRPr sz="1000"/>
          </a:pPr>
          <a:r>
            <a:rPr lang="sl-SI" sz="1000" b="0" i="0" u="none" strike="noStrike" baseline="0">
              <a:solidFill>
                <a:srgbClr val="000000"/>
              </a:solidFill>
              <a:latin typeface="Arial CE"/>
              <a:cs typeface="Arial CE"/>
            </a:rPr>
            <a:t>ROOF TOP je dobavljen v kompaktni izvedbi, skupaj z vsemi potrebnimi tipali, senzorji in varnostno opremo, ki je sestavljena iz:</a:t>
          </a:r>
        </a:p>
        <a:p>
          <a:pPr algn="l" rtl="0">
            <a:defRPr sz="1000"/>
          </a:pPr>
          <a:r>
            <a:rPr lang="sl-SI" sz="1000" b="0" i="0" u="none" strike="noStrike" baseline="0">
              <a:solidFill>
                <a:srgbClr val="000000"/>
              </a:solidFill>
              <a:latin typeface="Arial CE"/>
              <a:cs typeface="Arial CE"/>
            </a:rPr>
            <a:t>-glavno stikalo</a:t>
          </a:r>
        </a:p>
        <a:p>
          <a:pPr algn="l" rtl="0">
            <a:defRPr sz="1000"/>
          </a:pPr>
          <a:r>
            <a:rPr lang="sl-SI" sz="1000" b="0" i="0" u="none" strike="noStrike" baseline="0">
              <a:solidFill>
                <a:srgbClr val="000000"/>
              </a:solidFill>
              <a:latin typeface="Arial CE"/>
              <a:cs typeface="Arial CE"/>
            </a:rPr>
            <a:t>-detektor za nadzor umazanosti filtra</a:t>
          </a:r>
        </a:p>
        <a:p>
          <a:pPr algn="l" rtl="0">
            <a:defRPr sz="1000"/>
          </a:pPr>
          <a:r>
            <a:rPr lang="sl-SI" sz="1000" b="0" i="0" u="none" strike="noStrike" baseline="0">
              <a:solidFill>
                <a:srgbClr val="000000"/>
              </a:solidFill>
              <a:latin typeface="Arial CE"/>
              <a:cs typeface="Arial CE"/>
            </a:rPr>
            <a:t>-samodejni javljalec napak</a:t>
          </a:r>
        </a:p>
        <a:p>
          <a:pPr algn="l" rtl="0">
            <a:defRPr sz="1000"/>
          </a:pPr>
          <a:r>
            <a:rPr lang="sl-SI" sz="1000" b="0" i="0" u="none" strike="noStrike" baseline="0">
              <a:solidFill>
                <a:srgbClr val="000000"/>
              </a:solidFill>
              <a:latin typeface="Arial CE"/>
              <a:cs typeface="Arial CE"/>
            </a:rPr>
            <a:t>-temperaturni senzor povratnega zraka</a:t>
          </a:r>
        </a:p>
        <a:p>
          <a:pPr algn="l" rtl="0">
            <a:defRPr sz="1000"/>
          </a:pPr>
          <a:r>
            <a:rPr lang="sl-SI" sz="1000" b="0" i="0" u="none" strike="noStrike" baseline="0">
              <a:solidFill>
                <a:srgbClr val="000000"/>
              </a:solidFill>
              <a:latin typeface="Arial CE"/>
              <a:cs typeface="Arial CE"/>
            </a:rPr>
            <a:t>-temperturno senzor vpihovanega zraka</a:t>
          </a:r>
        </a:p>
        <a:p>
          <a:pPr algn="l" rtl="0">
            <a:defRPr sz="1000"/>
          </a:pPr>
          <a:r>
            <a:rPr lang="sl-SI" sz="1000" b="0" i="0" u="none" strike="noStrike" baseline="0">
              <a:solidFill>
                <a:srgbClr val="000000"/>
              </a:solidFill>
              <a:latin typeface="Arial CE"/>
              <a:cs typeface="Arial CE"/>
            </a:rPr>
            <a:t>-krmilnik</a:t>
          </a:r>
        </a:p>
        <a:p>
          <a:pPr algn="l" rtl="0">
            <a:defRPr sz="1000"/>
          </a:pPr>
          <a:r>
            <a:rPr lang="sl-SI" sz="1000" b="0" i="0" u="none" strike="noStrike" baseline="0">
              <a:solidFill>
                <a:srgbClr val="000000"/>
              </a:solidFill>
              <a:latin typeface="Arial CE"/>
              <a:cs typeface="Arial CE"/>
            </a:rPr>
            <a:t>-posluževalni tablo</a:t>
          </a:r>
        </a:p>
        <a:p>
          <a:pPr algn="l" rtl="0">
            <a:defRPr sz="1000"/>
          </a:pPr>
          <a:r>
            <a:rPr lang="sl-SI" sz="1000" b="0" i="0" u="none" strike="noStrike" baseline="0">
              <a:solidFill>
                <a:srgbClr val="000000"/>
              </a:solidFill>
              <a:latin typeface="Arial CE"/>
              <a:cs typeface="Arial CE"/>
            </a:rPr>
            <a:t>-prosti signal za ON/OFF preklop lopatic na vpihovalnih difozorjih med zimskim in letnim načinom delovanja.</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Max. hrup naprave (nivo zvočnega tlaka): </a:t>
          </a:r>
        </a:p>
        <a:p>
          <a:pPr algn="l" rtl="0">
            <a:defRPr sz="1000"/>
          </a:pPr>
          <a:r>
            <a:rPr lang="sl-SI" sz="1000" b="0" i="0" u="none" strike="noStrike" baseline="0">
              <a:solidFill>
                <a:srgbClr val="000000"/>
              </a:solidFill>
              <a:latin typeface="Arial CE"/>
              <a:cs typeface="Arial CE"/>
            </a:rPr>
            <a:t>-v oklico: 67 dB(A)</a:t>
          </a:r>
        </a:p>
        <a:p>
          <a:pPr algn="l" rtl="0">
            <a:defRPr sz="1000"/>
          </a:pPr>
          <a:r>
            <a:rPr lang="sl-SI" sz="1000" b="0" i="0" u="none" strike="noStrike" baseline="0">
              <a:solidFill>
                <a:srgbClr val="000000"/>
              </a:solidFill>
              <a:latin typeface="Arial CE"/>
              <a:cs typeface="Arial CE"/>
            </a:rPr>
            <a:t>-na tlačni strani: 61 dB(A)</a:t>
          </a:r>
        </a:p>
        <a:p>
          <a:pPr algn="l" rtl="0">
            <a:defRPr sz="1000"/>
          </a:pPr>
          <a:r>
            <a:rPr lang="sl-SI" sz="1000" b="0" i="0" u="none" strike="noStrike" baseline="0">
              <a:solidFill>
                <a:srgbClr val="000000"/>
              </a:solidFill>
              <a:latin typeface="Arial CE"/>
              <a:cs typeface="Arial CE"/>
            </a:rPr>
            <a:t>-na sesalni strani: 58 dB(A)</a:t>
          </a:r>
        </a:p>
        <a:p>
          <a:pPr algn="l" rtl="0">
            <a:defRPr sz="1000"/>
          </a:pPr>
          <a:r>
            <a:rPr lang="sl-SI" sz="1000" b="0" i="0" u="none" strike="noStrike" baseline="0">
              <a:solidFill>
                <a:srgbClr val="000000"/>
              </a:solidFill>
              <a:latin typeface="Arial CE"/>
              <a:cs typeface="Arial CE"/>
            </a:rPr>
            <a:t>Vključno z vsem pritrdilnim materialom, stršnim podstavkom ter elastičnimi izolatorji vibracij med nosilnim okvirjem naprave in konstrukcijo. </a:t>
          </a:r>
        </a:p>
      </xdr:txBody>
    </xdr:sp>
    <xdr:clientData/>
  </xdr:twoCellAnchor>
  <xdr:twoCellAnchor>
    <xdr:from>
      <xdr:col>1</xdr:col>
      <xdr:colOff>0</xdr:colOff>
      <xdr:row>0</xdr:row>
      <xdr:rowOff>0</xdr:rowOff>
    </xdr:from>
    <xdr:to>
      <xdr:col>3</xdr:col>
      <xdr:colOff>314325</xdr:colOff>
      <xdr:row>0</xdr:row>
      <xdr:rowOff>0</xdr:rowOff>
    </xdr:to>
    <xdr:sp macro="" textlink="">
      <xdr:nvSpPr>
        <xdr:cNvPr id="116" name="Besedilo 94"/>
        <xdr:cNvSpPr txBox="1">
          <a:spLocks noChangeArrowheads="1"/>
        </xdr:cNvSpPr>
      </xdr:nvSpPr>
      <xdr:spPr bwMode="auto">
        <a:xfrm>
          <a:off x="238125" y="0"/>
          <a:ext cx="33528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kompaktna klimatska naprava -dovodno / odvodni ROOF TOP, dvojnostenski iz jeklene pocinkane pločevine z vmesnim slojem toplotne in akustične izolacije debeline 50 mm, zunanja izvedba. Notranje in zunanje površine so pocinkane, zunanje površine so barvane, kondenzna korita in vodila hladilnika so v nerjaveči izvedbi. Osnovni tehnični podatki za ohišje so:</a:t>
          </a:r>
        </a:p>
        <a:p>
          <a:pPr algn="l" rtl="0">
            <a:defRPr sz="1000"/>
          </a:pPr>
          <a:r>
            <a:rPr lang="sl-SI" sz="1000" b="0" i="0" u="none" strike="noStrike" baseline="0">
              <a:solidFill>
                <a:srgbClr val="000000"/>
              </a:solidFill>
              <a:latin typeface="Arial CE"/>
              <a:cs typeface="Arial CE"/>
            </a:rPr>
            <a:t>-požarni razred A1 po DIN 4102</a:t>
          </a:r>
        </a:p>
        <a:p>
          <a:pPr algn="l" rtl="0">
            <a:defRPr sz="1000"/>
          </a:pPr>
          <a:r>
            <a:rPr lang="sl-SI" sz="1000" b="0" i="0" u="none" strike="noStrike" baseline="0">
              <a:solidFill>
                <a:srgbClr val="000000"/>
              </a:solidFill>
              <a:latin typeface="Arial CE"/>
              <a:cs typeface="Arial CE"/>
            </a:rPr>
            <a:t>-min. spec. gostota 70 kg/m3</a:t>
          </a:r>
        </a:p>
        <a:p>
          <a:pPr algn="l" rtl="0">
            <a:defRPr sz="1000"/>
          </a:pPr>
          <a:r>
            <a:rPr lang="sl-SI" sz="1000" b="0" i="0" u="none" strike="noStrike" baseline="0">
              <a:solidFill>
                <a:srgbClr val="000000"/>
              </a:solidFill>
              <a:latin typeface="Arial CE"/>
              <a:cs typeface="Arial CE"/>
            </a:rPr>
            <a:t>-koef. toplotne prehodnosti k = 0,8 W/m2K po </a:t>
          </a:r>
        </a:p>
        <a:p>
          <a:pPr algn="l" rtl="0">
            <a:defRPr sz="1000"/>
          </a:pPr>
          <a:r>
            <a:rPr lang="sl-SI" sz="1000" b="0" i="0" u="none" strike="noStrike" baseline="0">
              <a:solidFill>
                <a:srgbClr val="000000"/>
              </a:solidFill>
              <a:latin typeface="Arial CE"/>
              <a:cs typeface="Arial CE"/>
            </a:rPr>
            <a:t> DIN 4108</a:t>
          </a:r>
        </a:p>
        <a:p>
          <a:pPr algn="l" rtl="0">
            <a:defRPr sz="1000"/>
          </a:pPr>
          <a:r>
            <a:rPr lang="sl-SI" sz="1000" b="0" i="0" u="none" strike="noStrike" baseline="0">
              <a:solidFill>
                <a:srgbClr val="000000"/>
              </a:solidFill>
              <a:latin typeface="Arial CE"/>
              <a:cs typeface="Arial CE"/>
            </a:rPr>
            <a:t>-faktor dušenja zvoka Rw = 34 dB po DIN 52201 za max. nadtlak/podtlak v klima napravi do 2000 Pa, s kontrolnimi vrati opremljenimi z gumijastimi tesnili in specialnimi zapirali, </a:t>
          </a:r>
        </a:p>
        <a:p>
          <a:pPr algn="l" rtl="0">
            <a:defRPr sz="1000"/>
          </a:pPr>
          <a:r>
            <a:rPr lang="sl-SI" sz="1000" b="0" i="0" u="none" strike="noStrike" baseline="0">
              <a:solidFill>
                <a:srgbClr val="000000"/>
              </a:solidFill>
              <a:latin typeface="Arial CE"/>
              <a:cs typeface="Arial CE"/>
            </a:rPr>
            <a:t>Proizvajalec : naprimer TRANE</a:t>
          </a:r>
        </a:p>
        <a:p>
          <a:pPr algn="l" rtl="0">
            <a:defRPr sz="1000"/>
          </a:pPr>
          <a:r>
            <a:rPr lang="sl-SI" sz="1000" b="0" i="0" u="none" strike="noStrike" baseline="0">
              <a:solidFill>
                <a:srgbClr val="000000"/>
              </a:solidFill>
              <a:latin typeface="Arial CE"/>
              <a:cs typeface="Arial CE"/>
            </a:rPr>
            <a:t>Tip : YSD 102 </a:t>
          </a:r>
        </a:p>
        <a:p>
          <a:pPr algn="l" rtl="0">
            <a:defRPr sz="1000"/>
          </a:pPr>
          <a:r>
            <a:rPr lang="sl-SI" sz="1000" b="0" i="0" u="none" strike="noStrike" baseline="0">
              <a:solidFill>
                <a:srgbClr val="000000"/>
              </a:solidFill>
              <a:latin typeface="Arial CE"/>
              <a:cs typeface="Arial CE"/>
            </a:rPr>
            <a:t>Velikost : 102</a:t>
          </a:r>
        </a:p>
        <a:p>
          <a:pPr algn="l" rtl="0">
            <a:defRPr sz="1000"/>
          </a:pPr>
          <a:r>
            <a:rPr lang="sl-SI" sz="1000" b="0" i="0" u="none" strike="noStrike" baseline="0">
              <a:solidFill>
                <a:srgbClr val="000000"/>
              </a:solidFill>
              <a:latin typeface="Arial CE"/>
              <a:cs typeface="Arial CE"/>
            </a:rPr>
            <a:t>Dimezije: BxLxH=1353x2251x1338mm                                                   </a:t>
          </a:r>
        </a:p>
        <a:p>
          <a:pPr algn="l" rtl="0">
            <a:defRPr sz="1000"/>
          </a:pPr>
          <a:r>
            <a:rPr lang="sl-SI" sz="1000" b="0" i="0" u="none" strike="noStrike" baseline="0">
              <a:solidFill>
                <a:srgbClr val="000000"/>
              </a:solidFill>
              <a:latin typeface="Arial CE"/>
              <a:cs typeface="Arial CE"/>
            </a:rPr>
            <a:t>Teža : 490 kg,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Dobavljeno na paletah, pakirano v nylon.</a:t>
          </a:r>
        </a:p>
        <a:p>
          <a:pPr algn="l" rtl="0">
            <a:defRPr sz="1000"/>
          </a:pPr>
          <a:r>
            <a:rPr lang="sl-SI" sz="1000" b="0" i="0" u="none" strike="noStrike" baseline="0">
              <a:solidFill>
                <a:srgbClr val="000000"/>
              </a:solidFill>
              <a:latin typeface="Arial CE"/>
              <a:cs typeface="Arial CE"/>
            </a:rPr>
            <a:t>Sestava funkcijskih enot in teh. karakteristike:</a:t>
          </a:r>
        </a:p>
        <a:p>
          <a:pPr algn="l" rtl="0">
            <a:defRPr sz="1000"/>
          </a:pPr>
          <a:r>
            <a:rPr lang="sl-SI" sz="1000" b="0" i="0" u="none" strike="noStrike" baseline="0">
              <a:solidFill>
                <a:srgbClr val="000000"/>
              </a:solidFill>
              <a:latin typeface="Arial CE"/>
              <a:cs typeface="Arial CE"/>
            </a:rPr>
            <a:t>-mešalna enota z jekleno vstopno žaluzijo na motorni  </a:t>
          </a:r>
        </a:p>
        <a:p>
          <a:pPr algn="l" rtl="0">
            <a:defRPr sz="1000"/>
          </a:pPr>
          <a:r>
            <a:rPr lang="sl-SI" sz="1000" b="0" i="0" u="none" strike="noStrike" baseline="0">
              <a:solidFill>
                <a:srgbClr val="000000"/>
              </a:solidFill>
              <a:latin typeface="Arial CE"/>
              <a:cs typeface="Arial CE"/>
            </a:rPr>
            <a:t> pogon in zajemno kapo. Min. Količina svežega zraka 1400m3/h</a:t>
          </a:r>
        </a:p>
        <a:p>
          <a:pPr algn="l" rtl="0">
            <a:defRPr sz="1000"/>
          </a:pPr>
          <a:r>
            <a:rPr lang="sl-SI" sz="1000" b="0" i="0" u="none" strike="noStrike" baseline="0">
              <a:solidFill>
                <a:srgbClr val="000000"/>
              </a:solidFill>
              <a:latin typeface="Arial CE"/>
              <a:cs typeface="Arial CE"/>
            </a:rPr>
            <a:t>-enota s  filtrom G4:</a:t>
          </a:r>
        </a:p>
        <a:p>
          <a:pPr algn="l" rtl="0">
            <a:defRPr sz="1000"/>
          </a:pPr>
          <a:r>
            <a:rPr lang="sl-SI" sz="1000" b="0" i="0" u="none" strike="noStrike" baseline="0">
              <a:solidFill>
                <a:srgbClr val="000000"/>
              </a:solidFill>
              <a:latin typeface="Arial CE"/>
              <a:cs typeface="Arial CE"/>
            </a:rPr>
            <a:t>V = 6075 / 6075 m3/h, </a:t>
          </a:r>
        </a:p>
        <a:p>
          <a:pPr algn="l" rtl="0">
            <a:defRPr sz="1000"/>
          </a:pPr>
          <a:r>
            <a:rPr lang="sl-SI" sz="1000" b="0" i="0" u="none" strike="noStrike" baseline="0">
              <a:solidFill>
                <a:srgbClr val="000000"/>
              </a:solidFill>
              <a:latin typeface="Arial CE"/>
              <a:cs typeface="Arial CE"/>
            </a:rPr>
            <a:t>-grelna enota s plinskim grelnikom:</a:t>
          </a:r>
        </a:p>
        <a:p>
          <a:pPr algn="l" rtl="0">
            <a:defRPr sz="1000"/>
          </a:pPr>
          <a:r>
            <a:rPr lang="sl-SI" sz="1000" b="0" i="0" u="none" strike="noStrike" baseline="0">
              <a:solidFill>
                <a:srgbClr val="000000"/>
              </a:solidFill>
              <a:latin typeface="Arial CE"/>
              <a:cs typeface="Arial CE"/>
            </a:rPr>
            <a:t>pretok zraka 6075 m3/h, tzi= +33,2°C, medij: zemeljski plin (20 mbar), moči 55,4 kW, Vplina=6m3/h</a:t>
          </a:r>
        </a:p>
        <a:p>
          <a:pPr algn="l" rtl="0">
            <a:defRPr sz="1000"/>
          </a:pPr>
          <a:r>
            <a:rPr lang="sl-SI" sz="1000" b="0" i="0" u="none" strike="noStrike" baseline="0">
              <a:solidFill>
                <a:srgbClr val="000000"/>
              </a:solidFill>
              <a:latin typeface="Arial CE"/>
              <a:cs typeface="Arial CE"/>
            </a:rPr>
            <a:t>-hladilna enota s freonskim hladilnikom (direktni uparjalnik)</a:t>
          </a:r>
        </a:p>
        <a:p>
          <a:pPr algn="l" rtl="0">
            <a:defRPr sz="1000"/>
          </a:pPr>
          <a:r>
            <a:rPr lang="sl-SI" sz="1000" b="0" i="0" u="none" strike="noStrike" baseline="0">
              <a:solidFill>
                <a:srgbClr val="000000"/>
              </a:solidFill>
              <a:latin typeface="Arial CE"/>
              <a:cs typeface="Arial CE"/>
            </a:rPr>
            <a:t>pretok zraka 6075 m3/h, tzv= 32°C, tzi= +18,7°C, medij: freon R 407C, moč 31,6 kW, </a:t>
          </a:r>
        </a:p>
        <a:p>
          <a:pPr algn="l" rtl="0">
            <a:defRPr sz="1000"/>
          </a:pPr>
          <a:r>
            <a:rPr lang="sl-SI" sz="1000" b="0" i="0" u="none" strike="noStrike" baseline="0">
              <a:solidFill>
                <a:srgbClr val="000000"/>
              </a:solidFill>
              <a:latin typeface="Arial CE"/>
              <a:cs typeface="Arial CE"/>
            </a:rPr>
            <a:t>-ventilatorska enota :</a:t>
          </a:r>
        </a:p>
        <a:p>
          <a:pPr algn="l" rtl="0">
            <a:defRPr sz="1000"/>
          </a:pPr>
          <a:r>
            <a:rPr lang="sl-SI" sz="1000" b="0" i="0" u="none" strike="noStrike" baseline="0">
              <a:solidFill>
                <a:srgbClr val="000000"/>
              </a:solidFill>
              <a:latin typeface="Arial CE"/>
              <a:cs typeface="Arial CE"/>
            </a:rPr>
            <a:t>ventilator z naprej zakriv. lopaticami, pretok zraka 6075m3/h, dpext=280 Pa, Pel=12 kW (400V/3/50Hz) za celotno napravo  Motor ima termično zaščito.</a:t>
          </a:r>
        </a:p>
        <a:p>
          <a:pPr algn="l" rtl="0">
            <a:defRPr sz="1000"/>
          </a:pPr>
          <a:r>
            <a:rPr lang="sl-SI" sz="1000" b="0" i="0" u="none" strike="noStrike" baseline="0">
              <a:solidFill>
                <a:srgbClr val="000000"/>
              </a:solidFill>
              <a:latin typeface="Arial CE"/>
              <a:cs typeface="Arial CE"/>
            </a:rPr>
            <a:t>Vse je pocinkano, nosilni okvir je elastično vpet.</a:t>
          </a:r>
        </a:p>
        <a:p>
          <a:pPr algn="l" rtl="0">
            <a:defRPr sz="1000"/>
          </a:pPr>
          <a:r>
            <a:rPr lang="sl-SI" sz="1000" b="0" i="0" u="none" strike="noStrike" baseline="0">
              <a:solidFill>
                <a:srgbClr val="000000"/>
              </a:solidFill>
              <a:latin typeface="Arial CE"/>
              <a:cs typeface="Arial CE"/>
            </a:rPr>
            <a:t>-enota z z difuzorjem (vertikalni vpih)</a:t>
          </a:r>
        </a:p>
        <a:p>
          <a:pPr algn="l" rtl="0">
            <a:defRPr sz="1000"/>
          </a:pPr>
          <a:r>
            <a:rPr lang="sl-SI" sz="1000" b="0" i="0" u="none" strike="noStrike" baseline="0">
              <a:solidFill>
                <a:srgbClr val="000000"/>
              </a:solidFill>
              <a:latin typeface="Arial CE"/>
              <a:cs typeface="Arial CE"/>
            </a:rPr>
            <a:t>ROOF TOP je dobavljen v kompaktni izvedbi, skupaj z vsemi potrebnimi tipali, senzorji in varnostno opremo, ki je sestavljena iz:</a:t>
          </a:r>
        </a:p>
        <a:p>
          <a:pPr algn="l" rtl="0">
            <a:defRPr sz="1000"/>
          </a:pPr>
          <a:r>
            <a:rPr lang="sl-SI" sz="1000" b="0" i="0" u="none" strike="noStrike" baseline="0">
              <a:solidFill>
                <a:srgbClr val="000000"/>
              </a:solidFill>
              <a:latin typeface="Arial CE"/>
              <a:cs typeface="Arial CE"/>
            </a:rPr>
            <a:t>-glavno stikalo</a:t>
          </a:r>
        </a:p>
        <a:p>
          <a:pPr algn="l" rtl="0">
            <a:defRPr sz="1000"/>
          </a:pPr>
          <a:r>
            <a:rPr lang="sl-SI" sz="1000" b="0" i="0" u="none" strike="noStrike" baseline="0">
              <a:solidFill>
                <a:srgbClr val="000000"/>
              </a:solidFill>
              <a:latin typeface="Arial CE"/>
              <a:cs typeface="Arial CE"/>
            </a:rPr>
            <a:t>-detektor za nadzor umazanosti filtra</a:t>
          </a:r>
        </a:p>
        <a:p>
          <a:pPr algn="l" rtl="0">
            <a:defRPr sz="1000"/>
          </a:pPr>
          <a:r>
            <a:rPr lang="sl-SI" sz="1000" b="0" i="0" u="none" strike="noStrike" baseline="0">
              <a:solidFill>
                <a:srgbClr val="000000"/>
              </a:solidFill>
              <a:latin typeface="Arial CE"/>
              <a:cs typeface="Arial CE"/>
            </a:rPr>
            <a:t>-samodejni javljalec napak</a:t>
          </a:r>
        </a:p>
        <a:p>
          <a:pPr algn="l" rtl="0">
            <a:defRPr sz="1000"/>
          </a:pPr>
          <a:r>
            <a:rPr lang="sl-SI" sz="1000" b="0" i="0" u="none" strike="noStrike" baseline="0">
              <a:solidFill>
                <a:srgbClr val="000000"/>
              </a:solidFill>
              <a:latin typeface="Arial CE"/>
              <a:cs typeface="Arial CE"/>
            </a:rPr>
            <a:t>-temperaturni senzor povratnega zraka</a:t>
          </a:r>
        </a:p>
        <a:p>
          <a:pPr algn="l" rtl="0">
            <a:defRPr sz="1000"/>
          </a:pPr>
          <a:r>
            <a:rPr lang="sl-SI" sz="1000" b="0" i="0" u="none" strike="noStrike" baseline="0">
              <a:solidFill>
                <a:srgbClr val="000000"/>
              </a:solidFill>
              <a:latin typeface="Arial CE"/>
              <a:cs typeface="Arial CE"/>
            </a:rPr>
            <a:t>-temperturno senzor vpihovanega zraka</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-krmilnik</a:t>
          </a:r>
        </a:p>
        <a:p>
          <a:pPr algn="l" rtl="0">
            <a:defRPr sz="1000"/>
          </a:pPr>
          <a:r>
            <a:rPr lang="sl-SI" sz="1000" b="0" i="0" u="none" strike="noStrike" baseline="0">
              <a:solidFill>
                <a:srgbClr val="000000"/>
              </a:solidFill>
              <a:latin typeface="Arial CE"/>
              <a:cs typeface="Arial CE"/>
            </a:rPr>
            <a:t>-posluževalni tablo</a:t>
          </a:r>
        </a:p>
        <a:p>
          <a:pPr algn="l" rtl="0">
            <a:defRPr sz="1000"/>
          </a:pPr>
          <a:r>
            <a:rPr lang="sl-SI" sz="1000" b="0" i="0" u="none" strike="noStrike" baseline="0">
              <a:solidFill>
                <a:srgbClr val="000000"/>
              </a:solidFill>
              <a:latin typeface="Arial CE"/>
              <a:cs typeface="Arial CE"/>
            </a:rPr>
            <a:t>-prosti signal za ON/OFF preklop lopatic na vpihovalnih difozorjih med zimskim in letnim načinom delovanja.</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Max. hrup naprave (nivo zvočnega tlaka): </a:t>
          </a:r>
        </a:p>
        <a:p>
          <a:pPr algn="l" rtl="0">
            <a:defRPr sz="1000"/>
          </a:pPr>
          <a:r>
            <a:rPr lang="sl-SI" sz="1000" b="0" i="0" u="none" strike="noStrike" baseline="0">
              <a:solidFill>
                <a:srgbClr val="000000"/>
              </a:solidFill>
              <a:latin typeface="Arial CE"/>
              <a:cs typeface="Arial CE"/>
            </a:rPr>
            <a:t>-v oklico: 67 dB(A)</a:t>
          </a:r>
        </a:p>
        <a:p>
          <a:pPr algn="l" rtl="0">
            <a:defRPr sz="1000"/>
          </a:pPr>
          <a:r>
            <a:rPr lang="sl-SI" sz="1000" b="0" i="0" u="none" strike="noStrike" baseline="0">
              <a:solidFill>
                <a:srgbClr val="000000"/>
              </a:solidFill>
              <a:latin typeface="Arial CE"/>
              <a:cs typeface="Arial CE"/>
            </a:rPr>
            <a:t>-na tlačni strani: 63 dB(A)</a:t>
          </a:r>
        </a:p>
        <a:p>
          <a:pPr algn="l" rtl="0">
            <a:defRPr sz="1000"/>
          </a:pPr>
          <a:r>
            <a:rPr lang="sl-SI" sz="1000" b="0" i="0" u="none" strike="noStrike" baseline="0">
              <a:solidFill>
                <a:srgbClr val="000000"/>
              </a:solidFill>
              <a:latin typeface="Arial CE"/>
              <a:cs typeface="Arial CE"/>
            </a:rPr>
            <a:t>-na sesalni strani: 60 dB(A)</a:t>
          </a:r>
        </a:p>
        <a:p>
          <a:pPr algn="l" rtl="0">
            <a:defRPr sz="1000"/>
          </a:pPr>
          <a:r>
            <a:rPr lang="sl-SI" sz="1000" b="0" i="0" u="none" strike="noStrike" baseline="0">
              <a:solidFill>
                <a:srgbClr val="000000"/>
              </a:solidFill>
              <a:latin typeface="Arial CE"/>
              <a:cs typeface="Arial CE"/>
            </a:rPr>
            <a:t>Vključno z vsem pritrdilnim materialom, stršnim podstavkom ter elastičnimi izolatorji vibracij med nosilnim okvirjem naprave in konstrukcijo. </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117"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Okrogli variabilni vrtinčni difuzor za vgradnjo v  kanalsko traso prekopriključne komore, skupaj z ročico za ročno nastavljanje kota vpiha, kvadratno masko 600/600 in vsem ostalim potrebnim tesnilnim, pritrdilnim ter montažnim materialom po naslednji specifikaciji:</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118"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Strešni ventilator za odvod zraka skupaj z montažno konzolo, podstavkom, nepovratno loputo, glušnikom v podstavku, fleksibilnim priklopom, s stikalom za možnost e regulacije vrtljajev (RTD 1.2), s potrebno konstrukcijo za postavitev ventilatorja,  in vsem ostalim potrebnim pritrdilnim, tesnilnim in montažnim materialom, vse naprimer proizvod Rosenberg, tip: DV 355-4D</a:t>
          </a:r>
        </a:p>
        <a:p>
          <a:pPr algn="l" rtl="0">
            <a:defRPr sz="1000"/>
          </a:pPr>
          <a:r>
            <a:rPr lang="sl-SI" sz="1000" b="0" i="0" u="none" strike="noStrike" baseline="0">
              <a:solidFill>
                <a:srgbClr val="000000"/>
              </a:solidFill>
              <a:latin typeface="Arial CE"/>
              <a:cs typeface="Arial CE"/>
            </a:rPr>
            <a:t>Vz=1250 m3/h pri 200 Pa</a:t>
          </a:r>
        </a:p>
        <a:p>
          <a:pPr algn="l" rtl="0">
            <a:defRPr sz="1000"/>
          </a:pPr>
          <a:r>
            <a:rPr lang="sl-SI" sz="1000" b="0" i="0" u="none" strike="noStrike" baseline="0">
              <a:solidFill>
                <a:srgbClr val="000000"/>
              </a:solidFill>
              <a:latin typeface="Arial CE"/>
              <a:cs typeface="Arial CE"/>
            </a:rPr>
            <a:t>Pel=270W (400V/3/50Hz)</a:t>
          </a:r>
        </a:p>
      </xdr:txBody>
    </xdr:sp>
    <xdr:clientData/>
  </xdr:twoCellAnchor>
  <xdr:twoCellAnchor>
    <xdr:from>
      <xdr:col>1</xdr:col>
      <xdr:colOff>19050</xdr:colOff>
      <xdr:row>0</xdr:row>
      <xdr:rowOff>0</xdr:rowOff>
    </xdr:from>
    <xdr:to>
      <xdr:col>3</xdr:col>
      <xdr:colOff>180975</xdr:colOff>
      <xdr:row>0</xdr:row>
      <xdr:rowOff>0</xdr:rowOff>
    </xdr:to>
    <xdr:sp macro="" textlink="">
      <xdr:nvSpPr>
        <xdr:cNvPr id="119" name="Besedilo 142"/>
        <xdr:cNvSpPr txBox="1">
          <a:spLocks noChangeArrowheads="1"/>
        </xdr:cNvSpPr>
      </xdr:nvSpPr>
      <xdr:spPr bwMode="auto">
        <a:xfrm>
          <a:off x="25717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Cevni ventilator za vgradnjo v kanalsko traso , skupaj z el. vstikalom za vklop/izklop in možnostjo zvezne regulacije  vrtljajev (ED 08), nepovratno loputo in fleksibilnima priključkoma ter vsem potrebnim montažnim in pritrdilnim materialom, vse na primer proizvod Rosenberg, tip R160 z naslednjim tehničnimi podatki:</a:t>
          </a:r>
        </a:p>
        <a:p>
          <a:pPr algn="l" rtl="0">
            <a:defRPr sz="1000"/>
          </a:pPr>
          <a:r>
            <a:rPr lang="sl-SI" sz="1000" b="0" i="0" u="none" strike="noStrike" baseline="0">
              <a:solidFill>
                <a:srgbClr val="000000"/>
              </a:solidFill>
              <a:latin typeface="Arial CE"/>
              <a:cs typeface="Arial CE"/>
            </a:rPr>
            <a:t>Vz=220m3/h pri 180Pa</a:t>
          </a:r>
        </a:p>
        <a:p>
          <a:pPr algn="l" rtl="0">
            <a:defRPr sz="1000"/>
          </a:pPr>
          <a:r>
            <a:rPr lang="sl-SI" sz="1000" b="0" i="0" u="none" strike="noStrike" baseline="0">
              <a:solidFill>
                <a:srgbClr val="000000"/>
              </a:solidFill>
              <a:latin typeface="Arial CE"/>
              <a:cs typeface="Arial CE"/>
            </a:rPr>
            <a:t>Pel=80W (230V/1/50Hz)</a:t>
          </a:r>
        </a:p>
      </xdr:txBody>
    </xdr:sp>
    <xdr:clientData/>
  </xdr:twoCellAnchor>
  <xdr:twoCellAnchor>
    <xdr:from>
      <xdr:col>1</xdr:col>
      <xdr:colOff>19050</xdr:colOff>
      <xdr:row>0</xdr:row>
      <xdr:rowOff>0</xdr:rowOff>
    </xdr:from>
    <xdr:to>
      <xdr:col>3</xdr:col>
      <xdr:colOff>180975</xdr:colOff>
      <xdr:row>0</xdr:row>
      <xdr:rowOff>0</xdr:rowOff>
    </xdr:to>
    <xdr:sp macro="" textlink="">
      <xdr:nvSpPr>
        <xdr:cNvPr id="120" name="Besedilo 142"/>
        <xdr:cNvSpPr txBox="1">
          <a:spLocks noChangeArrowheads="1"/>
        </xdr:cNvSpPr>
      </xdr:nvSpPr>
      <xdr:spPr bwMode="auto">
        <a:xfrm>
          <a:off x="25717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Cevni ventilator za vgradnjo v kanalsko traso , skupaj z el. vstikalom za vklop/izklop in možnostjo zvezne regulacije  vrtljajev (ED 08), nepovratno loputo in fleksibilnima priključkoma ter vsem potrebnim montažnim in pritrdilnim materialom, vse na primer proizvod Rosenberg, tip R150 z naslednjim tehničnimi podatki:</a:t>
          </a:r>
        </a:p>
        <a:p>
          <a:pPr algn="l" rtl="0">
            <a:defRPr sz="1000"/>
          </a:pPr>
          <a:r>
            <a:rPr lang="sl-SI" sz="1000" b="0" i="0" u="none" strike="noStrike" baseline="0">
              <a:solidFill>
                <a:srgbClr val="000000"/>
              </a:solidFill>
              <a:latin typeface="Arial CE"/>
              <a:cs typeface="Arial CE"/>
            </a:rPr>
            <a:t>Vz=225m3/h pri 130Pa</a:t>
          </a:r>
        </a:p>
        <a:p>
          <a:pPr algn="l" rtl="0">
            <a:defRPr sz="1000"/>
          </a:pPr>
          <a:r>
            <a:rPr lang="sl-SI" sz="1000" b="0" i="0" u="none" strike="noStrike" baseline="0">
              <a:solidFill>
                <a:srgbClr val="000000"/>
              </a:solidFill>
              <a:latin typeface="Arial CE"/>
              <a:cs typeface="Arial CE"/>
            </a:rPr>
            <a:t>Pel=80W (230V/1/50Hz)</a:t>
          </a:r>
        </a:p>
      </xdr:txBody>
    </xdr:sp>
    <xdr:clientData/>
  </xdr:twoCellAnchor>
  <xdr:twoCellAnchor>
    <xdr:from>
      <xdr:col>1</xdr:col>
      <xdr:colOff>19050</xdr:colOff>
      <xdr:row>0</xdr:row>
      <xdr:rowOff>0</xdr:rowOff>
    </xdr:from>
    <xdr:to>
      <xdr:col>3</xdr:col>
      <xdr:colOff>180975</xdr:colOff>
      <xdr:row>0</xdr:row>
      <xdr:rowOff>0</xdr:rowOff>
    </xdr:to>
    <xdr:sp macro="" textlink="">
      <xdr:nvSpPr>
        <xdr:cNvPr id="121" name="Besedilo 142"/>
        <xdr:cNvSpPr txBox="1">
          <a:spLocks noChangeArrowheads="1"/>
        </xdr:cNvSpPr>
      </xdr:nvSpPr>
      <xdr:spPr bwMode="auto">
        <a:xfrm>
          <a:off x="25717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Cevni ventilator za vgradnjo v kanalsko traso , skupaj z el. vstikalom za vklop/izklop in možnostjo zvezne regulacije  vrtljajev (ED 08), nepovratno loputo in fleksibilnima priključkoma ter vsem potrebnim montažnim in pritrdilnim materialom, vse na primer proizvod Rosenberg, tip R160 z naslednjim tehničnimi podatki:</a:t>
          </a:r>
        </a:p>
        <a:p>
          <a:pPr algn="l" rtl="0">
            <a:defRPr sz="1000"/>
          </a:pPr>
          <a:r>
            <a:rPr lang="sl-SI" sz="1000" b="0" i="0" u="none" strike="noStrike" baseline="0">
              <a:solidFill>
                <a:srgbClr val="000000"/>
              </a:solidFill>
              <a:latin typeface="Arial CE"/>
              <a:cs typeface="Arial CE"/>
            </a:rPr>
            <a:t>Vz=315m3/h pri 130Pa</a:t>
          </a:r>
        </a:p>
        <a:p>
          <a:pPr algn="l" rtl="0">
            <a:defRPr sz="1000"/>
          </a:pPr>
          <a:r>
            <a:rPr lang="sl-SI" sz="1000" b="0" i="0" u="none" strike="noStrike" baseline="0">
              <a:solidFill>
                <a:srgbClr val="000000"/>
              </a:solidFill>
              <a:latin typeface="Arial CE"/>
              <a:cs typeface="Arial CE"/>
            </a:rPr>
            <a:t>Pel=80W (230V/1/50Hz)</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122"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Regulacijsko dušilna loputa za vgradnjo v okroglo kanalsko traso, skupaj z vsem potrebnim tesnilnim, pritrdilnim ter montažnim materialom, po naslednji specifikaciji:</a:t>
          </a: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123"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Predizolirana fleksibilna cev s 2,5cm mineralne volne v Al foliji za priklop posameznega distribucijskega elementa na kanalsko traso, skupaj s z vsem potrebnim tesnilnim, pritrdilnim ter montažnim materialom</a:t>
          </a:r>
        </a:p>
      </xdr:txBody>
    </xdr:sp>
    <xdr:clientData/>
  </xdr:twoCellAnchor>
  <xdr:twoCellAnchor>
    <xdr:from>
      <xdr:col>1</xdr:col>
      <xdr:colOff>0</xdr:colOff>
      <xdr:row>0</xdr:row>
      <xdr:rowOff>0</xdr:rowOff>
    </xdr:from>
    <xdr:to>
      <xdr:col>2</xdr:col>
      <xdr:colOff>323850</xdr:colOff>
      <xdr:row>0</xdr:row>
      <xdr:rowOff>0</xdr:rowOff>
    </xdr:to>
    <xdr:sp macro="" textlink="">
      <xdr:nvSpPr>
        <xdr:cNvPr id="124" name="Besedilo 69"/>
        <xdr:cNvSpPr txBox="1">
          <a:spLocks noChangeArrowheads="1"/>
        </xdr:cNvSpPr>
      </xdr:nvSpPr>
      <xdr:spPr bwMode="auto">
        <a:xfrm>
          <a:off x="238125" y="0"/>
          <a:ext cx="29813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profilno železo za pritrditev kanalske trase v skupne teži.</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4</xdr:col>
      <xdr:colOff>0</xdr:colOff>
      <xdr:row>0</xdr:row>
      <xdr:rowOff>0</xdr:rowOff>
    </xdr:to>
    <xdr:sp macro="" textlink="">
      <xdr:nvSpPr>
        <xdr:cNvPr id="125" name="Besedilo 94"/>
        <xdr:cNvSpPr txBox="1">
          <a:spLocks noChangeArrowheads="1"/>
        </xdr:cNvSpPr>
      </xdr:nvSpPr>
      <xdr:spPr bwMode="auto">
        <a:xfrm>
          <a:off x="247650" y="0"/>
          <a:ext cx="34194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a:t>
          </a:r>
          <a:r>
            <a:rPr lang="sl-SI" sz="1000" b="1" i="0" u="none" strike="noStrike" baseline="0">
              <a:solidFill>
                <a:srgbClr val="000000"/>
              </a:solidFill>
              <a:latin typeface="Arial CE"/>
              <a:cs typeface="Arial CE"/>
            </a:rPr>
            <a:t>grelno / hladilna enota - (CONA-2)</a:t>
          </a:r>
          <a:r>
            <a:rPr lang="sl-SI" sz="1000" b="0" i="0" u="none" strike="noStrike" baseline="0">
              <a:solidFill>
                <a:srgbClr val="000000"/>
              </a:solidFill>
              <a:latin typeface="Arial CE"/>
              <a:cs typeface="Arial CE"/>
            </a:rPr>
            <a:t> za delovanje na dvocevnem grelno hladilnem sistemu, dvojnostenski iz jeklene pocinkane pločevine z vmesnim slojem toplotne in akustične izolacije debeline 20 mm, zunanja izvedba. Notranje in zunanje površine so pocinkane, zunanje površine barvane. Osnovni tehnični podatki za ohišje so:</a:t>
          </a:r>
        </a:p>
        <a:p>
          <a:pPr algn="l" rtl="0">
            <a:defRPr sz="1000"/>
          </a:pPr>
          <a:r>
            <a:rPr lang="sl-SI" sz="1000" b="0" i="0" u="none" strike="noStrike" baseline="0">
              <a:solidFill>
                <a:srgbClr val="000000"/>
              </a:solidFill>
              <a:latin typeface="Arial CE"/>
              <a:cs typeface="Arial CE"/>
            </a:rPr>
            <a:t>- požarni razred A1 po DIN 4102</a:t>
          </a:r>
        </a:p>
        <a:p>
          <a:pPr algn="l" rtl="0">
            <a:defRPr sz="1000"/>
          </a:pPr>
          <a:r>
            <a:rPr lang="sl-SI" sz="1000" b="0" i="0" u="none" strike="noStrike" baseline="0">
              <a:solidFill>
                <a:srgbClr val="000000"/>
              </a:solidFill>
              <a:latin typeface="Arial CE"/>
              <a:cs typeface="Arial CE"/>
            </a:rPr>
            <a:t>- min. spec. gostota 70 kg/m3</a:t>
          </a:r>
        </a:p>
        <a:p>
          <a:pPr algn="l" rtl="0">
            <a:defRPr sz="1000"/>
          </a:pPr>
          <a:r>
            <a:rPr lang="sl-SI" sz="1000" b="0" i="0" u="none" strike="noStrike" baseline="0">
              <a:solidFill>
                <a:srgbClr val="000000"/>
              </a:solidFill>
              <a:latin typeface="Arial CE"/>
              <a:cs typeface="Arial CE"/>
            </a:rPr>
            <a:t>- koef. toplotne prehodnosti k = 0,8 W/m2K po </a:t>
          </a:r>
        </a:p>
        <a:p>
          <a:pPr algn="l" rtl="0">
            <a:defRPr sz="1000"/>
          </a:pPr>
          <a:r>
            <a:rPr lang="sl-SI" sz="1000" b="0" i="0" u="none" strike="noStrike" baseline="0">
              <a:solidFill>
                <a:srgbClr val="000000"/>
              </a:solidFill>
              <a:latin typeface="Arial CE"/>
              <a:cs typeface="Arial CE"/>
            </a:rPr>
            <a:t>  DIN 4108</a:t>
          </a:r>
        </a:p>
        <a:p>
          <a:pPr algn="l" rtl="0">
            <a:defRPr sz="1000"/>
          </a:pPr>
          <a:r>
            <a:rPr lang="sl-SI" sz="1000" b="0" i="0" u="none" strike="noStrike" baseline="0">
              <a:solidFill>
                <a:srgbClr val="000000"/>
              </a:solidFill>
              <a:latin typeface="Arial CE"/>
              <a:cs typeface="Arial CE"/>
            </a:rPr>
            <a:t>- faktor dušenja zvoka Rw = 34 dB po DIN 52201 za max.   </a:t>
          </a:r>
        </a:p>
        <a:p>
          <a:pPr algn="l" rtl="0">
            <a:defRPr sz="1000"/>
          </a:pPr>
          <a:r>
            <a:rPr lang="sl-SI" sz="1000" b="0" i="0" u="none" strike="noStrike" baseline="0">
              <a:solidFill>
                <a:srgbClr val="000000"/>
              </a:solidFill>
              <a:latin typeface="Arial CE"/>
              <a:cs typeface="Arial CE"/>
            </a:rPr>
            <a:t>  nadtlak/podtlak v klima napravi do 2000 Pa, s kontrolnimi vrati   </a:t>
          </a:r>
        </a:p>
        <a:p>
          <a:pPr algn="l" rtl="0">
            <a:defRPr sz="1000"/>
          </a:pPr>
          <a:r>
            <a:rPr lang="sl-SI" sz="1000" b="0" i="0" u="none" strike="noStrike" baseline="0">
              <a:solidFill>
                <a:srgbClr val="000000"/>
              </a:solidFill>
              <a:latin typeface="Arial CE"/>
              <a:cs typeface="Arial CE"/>
            </a:rPr>
            <a:t>  opremljenimi z gumijastimi tesnili in specialnimi zapirali, </a:t>
          </a:r>
        </a:p>
        <a:p>
          <a:pPr algn="l" rtl="0">
            <a:defRPr sz="1000"/>
          </a:pPr>
          <a:r>
            <a:rPr lang="sl-SI" sz="1000" b="0" i="0" u="none" strike="noStrike" baseline="0">
              <a:solidFill>
                <a:srgbClr val="000000"/>
              </a:solidFill>
              <a:latin typeface="Arial CE"/>
              <a:cs typeface="Arial CE"/>
            </a:rPr>
            <a:t>  Dim. čelnega preseka: BxH =1020 x 670 mm. (L=550mm)</a:t>
          </a:r>
        </a:p>
        <a:p>
          <a:pPr algn="l" rtl="0">
            <a:defRPr sz="1000"/>
          </a:pPr>
          <a:r>
            <a:rPr lang="sl-SI" sz="1000" b="0" i="0" u="none" strike="noStrike" baseline="0">
              <a:solidFill>
                <a:srgbClr val="000000"/>
              </a:solidFill>
              <a:latin typeface="Arial CE"/>
              <a:cs typeface="Arial CE"/>
            </a:rPr>
            <a:t>-Proizvod: npr. Rosenberg</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Vz=2800m3/h</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Sestava funkcijskih enot in teh. karakteristike:</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-Grelno / hladilna enota:</a:t>
          </a:r>
        </a:p>
        <a:p>
          <a:pPr algn="l" rtl="0">
            <a:defRPr sz="1000"/>
          </a:pPr>
          <a:r>
            <a:rPr lang="sl-SI" sz="1000" b="0" i="0" u="none" strike="noStrike" baseline="0">
              <a:solidFill>
                <a:srgbClr val="000000"/>
              </a:solidFill>
              <a:latin typeface="Arial CE"/>
              <a:cs typeface="Arial CE"/>
            </a:rPr>
            <a:t>Lamelni Al-Cu prenosnik toplotne energije z naslednjimi tehničnimi podatki:</a:t>
          </a:r>
        </a:p>
        <a:p>
          <a:pPr algn="l" rtl="0">
            <a:defRPr sz="1000"/>
          </a:pPr>
          <a:r>
            <a:rPr lang="sl-SI" sz="1000" b="0" i="0" u="none" strike="noStrike" baseline="0">
              <a:solidFill>
                <a:srgbClr val="000000"/>
              </a:solidFill>
              <a:latin typeface="Arial CE"/>
              <a:cs typeface="Arial CE"/>
            </a:rPr>
            <a:t>a.)Gretje</a:t>
          </a:r>
        </a:p>
        <a:p>
          <a:pPr algn="l" rtl="0">
            <a:defRPr sz="1000"/>
          </a:pPr>
          <a:r>
            <a:rPr lang="sl-SI" sz="1000" b="0" i="0" u="none" strike="noStrike" baseline="0">
              <a:solidFill>
                <a:srgbClr val="000000"/>
              </a:solidFill>
              <a:latin typeface="Arial CE"/>
              <a:cs typeface="Arial CE"/>
            </a:rPr>
            <a:t>Qgr=29,4 kW pri sistemu vode/glikol 70/50st.C in pretoku 1,26m3/h ter dpv=0,8kPa. Grelna komora vsebuje tudi protizmrzovalni termostat (zajet pri avtomatiki klima naprave) in </a:t>
          </a:r>
          <a:r>
            <a:rPr lang="sl-SI" sz="1000" b="1" i="0" u="none" strike="noStrike" baseline="0">
              <a:solidFill>
                <a:srgbClr val="000000"/>
              </a:solidFill>
              <a:latin typeface="Arial CE"/>
              <a:cs typeface="Arial CE"/>
            </a:rPr>
            <a:t>tripotni regulacijski ventil z zveznim elektromotornim pogonom (dvocevni preklopni  / hladilno grelni sistem) (24V (2-10V)),</a:t>
          </a: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Max. temp. zraka za grelnikom znaša 33st.C (pri normalnem obratovanju)</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b.)Hlajenje</a:t>
          </a:r>
        </a:p>
        <a:p>
          <a:pPr algn="l" rtl="0">
            <a:defRPr sz="1000"/>
          </a:pPr>
          <a:r>
            <a:rPr lang="sl-SI" sz="1000" b="0" i="0" u="none" strike="noStrike" baseline="0">
              <a:solidFill>
                <a:srgbClr val="000000"/>
              </a:solidFill>
              <a:latin typeface="Arial CE"/>
              <a:cs typeface="Arial CE"/>
            </a:rPr>
            <a:t>Qhl=13,97 kW pri sistemu vode/glikol 7/12st.C in pretoku 2,4m3/h ter dpv=3,2kPa. Hladilna komora vsebuje tudi eliminator kapljic in kondenčno posodo in tripotni regulacijski ventil z zveznim elektromotornim pogonom (dvocevni preklopni  / hladilno grelni sistem) (24V (2-10V)),</a:t>
          </a:r>
        </a:p>
        <a:p>
          <a:pPr algn="l" rtl="0">
            <a:defRPr sz="1000"/>
          </a:pPr>
          <a:r>
            <a:rPr lang="sl-SI" sz="1000" b="0" i="0" u="none" strike="noStrike" baseline="0">
              <a:solidFill>
                <a:srgbClr val="000000"/>
              </a:solidFill>
              <a:latin typeface="Arial CE"/>
              <a:cs typeface="Arial CE"/>
            </a:rPr>
            <a:t>Min. temp. zraka za grelnikom znaša 19st.C (pri normalnem obratovanju)</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Največji dovoljnei tlačni padec na zračni strani ne sme preseči 69Pa  </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Vse pocinkano, nosilni okvir elastično vpet. </a:t>
          </a:r>
        </a:p>
        <a:p>
          <a:pPr algn="l" rtl="0">
            <a:defRPr sz="1000"/>
          </a:pPr>
          <a:r>
            <a:rPr lang="sl-SI" sz="1000" b="0" i="0" u="none" strike="noStrike" baseline="0">
              <a:solidFill>
                <a:srgbClr val="000000"/>
              </a:solidFill>
              <a:latin typeface="Arial CE"/>
              <a:cs typeface="Arial CE"/>
            </a:rPr>
            <a:t> Vključno z regulacijsko armaturo na grelniku / hladilniku.</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9525</xdr:colOff>
      <xdr:row>0</xdr:row>
      <xdr:rowOff>0</xdr:rowOff>
    </xdr:from>
    <xdr:to>
      <xdr:col>4</xdr:col>
      <xdr:colOff>0</xdr:colOff>
      <xdr:row>0</xdr:row>
      <xdr:rowOff>0</xdr:rowOff>
    </xdr:to>
    <xdr:sp macro="" textlink="">
      <xdr:nvSpPr>
        <xdr:cNvPr id="126" name="Besedilo 94"/>
        <xdr:cNvSpPr txBox="1">
          <a:spLocks noChangeArrowheads="1"/>
        </xdr:cNvSpPr>
      </xdr:nvSpPr>
      <xdr:spPr bwMode="auto">
        <a:xfrm>
          <a:off x="247650" y="0"/>
          <a:ext cx="34194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Dobava in montaža - </a:t>
          </a:r>
          <a:r>
            <a:rPr lang="sl-SI" sz="1000" b="1" i="0" u="none" strike="noStrike" baseline="0">
              <a:solidFill>
                <a:srgbClr val="000000"/>
              </a:solidFill>
              <a:latin typeface="Arial CE"/>
              <a:cs typeface="Arial CE"/>
            </a:rPr>
            <a:t>grelno / hladilna enota - (CONA-3)</a:t>
          </a:r>
          <a:r>
            <a:rPr lang="sl-SI" sz="1000" b="0" i="0" u="none" strike="noStrike" baseline="0">
              <a:solidFill>
                <a:srgbClr val="000000"/>
              </a:solidFill>
              <a:latin typeface="Arial CE"/>
              <a:cs typeface="Arial CE"/>
            </a:rPr>
            <a:t> za delovanje na dvocevnem grelno hladilnem sistemu, dvojnostenski iz jeklene pocinkane pločevine z vmesnim slojem toplotne in akustične izolacije debeline 20 mm, zunanja izvedba. Notranje in zunanje površine so pocinkane, zunanje površine barvane. Osnovni tehnični podatki za ohišje so:</a:t>
          </a:r>
        </a:p>
        <a:p>
          <a:pPr algn="l" rtl="0">
            <a:defRPr sz="1000"/>
          </a:pPr>
          <a:r>
            <a:rPr lang="sl-SI" sz="1000" b="0" i="0" u="none" strike="noStrike" baseline="0">
              <a:solidFill>
                <a:srgbClr val="000000"/>
              </a:solidFill>
              <a:latin typeface="Arial CE"/>
              <a:cs typeface="Arial CE"/>
            </a:rPr>
            <a:t>- požarni razred A1 po DIN 4102</a:t>
          </a:r>
        </a:p>
        <a:p>
          <a:pPr algn="l" rtl="0">
            <a:defRPr sz="1000"/>
          </a:pPr>
          <a:r>
            <a:rPr lang="sl-SI" sz="1000" b="0" i="0" u="none" strike="noStrike" baseline="0">
              <a:solidFill>
                <a:srgbClr val="000000"/>
              </a:solidFill>
              <a:latin typeface="Arial CE"/>
              <a:cs typeface="Arial CE"/>
            </a:rPr>
            <a:t>- min. spec. gostota 70 kg/m3</a:t>
          </a:r>
        </a:p>
        <a:p>
          <a:pPr algn="l" rtl="0">
            <a:defRPr sz="1000"/>
          </a:pPr>
          <a:r>
            <a:rPr lang="sl-SI" sz="1000" b="0" i="0" u="none" strike="noStrike" baseline="0">
              <a:solidFill>
                <a:srgbClr val="000000"/>
              </a:solidFill>
              <a:latin typeface="Arial CE"/>
              <a:cs typeface="Arial CE"/>
            </a:rPr>
            <a:t>- koef. toplotne prehodnosti k = 0,8 W/m2K po </a:t>
          </a:r>
        </a:p>
        <a:p>
          <a:pPr algn="l" rtl="0">
            <a:defRPr sz="1000"/>
          </a:pPr>
          <a:r>
            <a:rPr lang="sl-SI" sz="1000" b="0" i="0" u="none" strike="noStrike" baseline="0">
              <a:solidFill>
                <a:srgbClr val="000000"/>
              </a:solidFill>
              <a:latin typeface="Arial CE"/>
              <a:cs typeface="Arial CE"/>
            </a:rPr>
            <a:t>  DIN 4108</a:t>
          </a:r>
        </a:p>
        <a:p>
          <a:pPr algn="l" rtl="0">
            <a:defRPr sz="1000"/>
          </a:pPr>
          <a:r>
            <a:rPr lang="sl-SI" sz="1000" b="0" i="0" u="none" strike="noStrike" baseline="0">
              <a:solidFill>
                <a:srgbClr val="000000"/>
              </a:solidFill>
              <a:latin typeface="Arial CE"/>
              <a:cs typeface="Arial CE"/>
            </a:rPr>
            <a:t>- faktor dušenja zvoka Rw = 34 dB po DIN 52201 za max.   </a:t>
          </a:r>
        </a:p>
        <a:p>
          <a:pPr algn="l" rtl="0">
            <a:defRPr sz="1000"/>
          </a:pPr>
          <a:r>
            <a:rPr lang="sl-SI" sz="1000" b="0" i="0" u="none" strike="noStrike" baseline="0">
              <a:solidFill>
                <a:srgbClr val="000000"/>
              </a:solidFill>
              <a:latin typeface="Arial CE"/>
              <a:cs typeface="Arial CE"/>
            </a:rPr>
            <a:t>  nadtlak/podtlak v klima napravi do 2000 Pa, s kontrolnimi vrati   </a:t>
          </a:r>
        </a:p>
        <a:p>
          <a:pPr algn="l" rtl="0">
            <a:defRPr sz="1000"/>
          </a:pPr>
          <a:r>
            <a:rPr lang="sl-SI" sz="1000" b="0" i="0" u="none" strike="noStrike" baseline="0">
              <a:solidFill>
                <a:srgbClr val="000000"/>
              </a:solidFill>
              <a:latin typeface="Arial CE"/>
              <a:cs typeface="Arial CE"/>
            </a:rPr>
            <a:t>  opremljenimi z gumijastimi tesnili in specialnimi zapirali, </a:t>
          </a:r>
        </a:p>
        <a:p>
          <a:pPr algn="l" rtl="0">
            <a:defRPr sz="1000"/>
          </a:pPr>
          <a:r>
            <a:rPr lang="sl-SI" sz="1000" b="0" i="0" u="none" strike="noStrike" baseline="0">
              <a:solidFill>
                <a:srgbClr val="000000"/>
              </a:solidFill>
              <a:latin typeface="Arial CE"/>
              <a:cs typeface="Arial CE"/>
            </a:rPr>
            <a:t>  Dim. čelnega preseka: BxH =1020 x 358 mm. (L=550mm)</a:t>
          </a:r>
        </a:p>
        <a:p>
          <a:pPr algn="l" rtl="0">
            <a:defRPr sz="1000"/>
          </a:pPr>
          <a:r>
            <a:rPr lang="sl-SI" sz="1000" b="0" i="0" u="none" strike="noStrike" baseline="0">
              <a:solidFill>
                <a:srgbClr val="000000"/>
              </a:solidFill>
              <a:latin typeface="Arial CE"/>
              <a:cs typeface="Arial CE"/>
            </a:rPr>
            <a:t>-Proizvod: npr. Rosenberg</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Vz=2000m3/h</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Sestava funkcijskih enot in teh. karakteristike:</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-Grelno / hladilna enota:</a:t>
          </a:r>
        </a:p>
        <a:p>
          <a:pPr algn="l" rtl="0">
            <a:defRPr sz="1000"/>
          </a:pPr>
          <a:r>
            <a:rPr lang="sl-SI" sz="1000" b="0" i="0" u="none" strike="noStrike" baseline="0">
              <a:solidFill>
                <a:srgbClr val="000000"/>
              </a:solidFill>
              <a:latin typeface="Arial CE"/>
              <a:cs typeface="Arial CE"/>
            </a:rPr>
            <a:t>Lamelni Al-Cu prenosnik toplotne energije z naslednjimi tehničnimi podatki:</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a.)Gretje</a:t>
          </a:r>
        </a:p>
        <a:p>
          <a:pPr algn="l" rtl="0">
            <a:defRPr sz="1000"/>
          </a:pPr>
          <a:r>
            <a:rPr lang="sl-SI" sz="1000" b="0" i="0" u="none" strike="noStrike" baseline="0">
              <a:solidFill>
                <a:srgbClr val="000000"/>
              </a:solidFill>
              <a:latin typeface="Arial CE"/>
              <a:cs typeface="Arial CE"/>
            </a:rPr>
            <a:t>Qgr=21 kW pri sistemu vode/glikol 70/50st.C in pretoku 0,9m3/h ter dpv=4kPa. Grelna komora vsebuje tudi protizmrzovalni termostat (zajet pri avtomatiki klima naprave) in </a:t>
          </a:r>
          <a:r>
            <a:rPr lang="sl-SI" sz="1000" b="1" i="0" u="none" strike="noStrike" baseline="0">
              <a:solidFill>
                <a:srgbClr val="000000"/>
              </a:solidFill>
              <a:latin typeface="Arial CE"/>
              <a:cs typeface="Arial CE"/>
            </a:rPr>
            <a:t>tripotni regulacijski ventil z zveznim elektromotornim pogonom (dvocevni preklopni  / hladilno grelni sistem) (24V (2-10V)),</a:t>
          </a: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Max. temp. zraka za grelnikom znaša 33st.C (pri normalnem obratovanju)</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b.)Hlajenje</a:t>
          </a:r>
        </a:p>
        <a:p>
          <a:pPr algn="l" rtl="0">
            <a:defRPr sz="1000"/>
          </a:pPr>
          <a:r>
            <a:rPr lang="sl-SI" sz="1000" b="0" i="0" u="none" strike="noStrike" baseline="0">
              <a:solidFill>
                <a:srgbClr val="000000"/>
              </a:solidFill>
              <a:latin typeface="Arial CE"/>
              <a:cs typeface="Arial CE"/>
            </a:rPr>
            <a:t>Qhl=10,42 kW pri sistemu vode/glikol 7/12st.C in pretoku 1,79m3/h ter dpv=17,3kPa. Hladilna komora vsebuje tudi eliminator kapljic in kondenčno posodo in tripotni regulacijski ventil z zveznim elektromotornim pogonom (dvocevni preklopni  / hladilno grelni sistem) (24V (2-10V)),</a:t>
          </a:r>
        </a:p>
        <a:p>
          <a:pPr algn="l" rtl="0">
            <a:defRPr sz="1000"/>
          </a:pPr>
          <a:r>
            <a:rPr lang="sl-SI" sz="1000" b="0" i="0" u="none" strike="noStrike" baseline="0">
              <a:solidFill>
                <a:srgbClr val="000000"/>
              </a:solidFill>
              <a:latin typeface="Arial CE"/>
              <a:cs typeface="Arial CE"/>
            </a:rPr>
            <a:t>Min. temp. zraka za grelnikom znaša 19st.C (pri normalnem obratovanju)</a:t>
          </a: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Največji dovoljnei tlačni padec na zračni strani ne sme preseči 72Pa  </a:t>
          </a:r>
        </a:p>
        <a:p>
          <a:pPr algn="l" rtl="0">
            <a:defRPr sz="1000"/>
          </a:pPr>
          <a:r>
            <a:rPr lang="sl-SI" sz="1000" b="0" i="0" u="none" strike="noStrike" baseline="0">
              <a:solidFill>
                <a:srgbClr val="000000"/>
              </a:solidFill>
              <a:latin typeface="Arial CE"/>
              <a:cs typeface="Arial CE"/>
            </a:rPr>
            <a:t> </a:t>
          </a:r>
        </a:p>
        <a:p>
          <a:pPr algn="l" rtl="0">
            <a:defRPr sz="1000"/>
          </a:pPr>
          <a:r>
            <a:rPr lang="sl-SI" sz="1000" b="0" i="0" u="none" strike="noStrike" baseline="0">
              <a:solidFill>
                <a:srgbClr val="000000"/>
              </a:solidFill>
              <a:latin typeface="Arial CE"/>
              <a:cs typeface="Arial CE"/>
            </a:rPr>
            <a:t>Vse pocinkano, nosilni okvir elastično vpet. </a:t>
          </a:r>
        </a:p>
        <a:p>
          <a:pPr algn="l" rtl="0">
            <a:defRPr sz="1000"/>
          </a:pPr>
          <a:r>
            <a:rPr lang="sl-SI" sz="1000" b="0" i="0" u="none" strike="noStrike" baseline="0">
              <a:solidFill>
                <a:srgbClr val="000000"/>
              </a:solidFill>
              <a:latin typeface="Arial CE"/>
              <a:cs typeface="Arial CE"/>
            </a:rPr>
            <a:t> Vključno z regulacijsko armaturo na grelniku / hladilniku.</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161925</xdr:colOff>
      <xdr:row>0</xdr:row>
      <xdr:rowOff>0</xdr:rowOff>
    </xdr:to>
    <xdr:sp macro="" textlink="">
      <xdr:nvSpPr>
        <xdr:cNvPr id="127" name="Besedilo 142"/>
        <xdr:cNvSpPr txBox="1">
          <a:spLocks noChangeArrowheads="1"/>
        </xdr:cNvSpPr>
      </xdr:nvSpPr>
      <xdr:spPr bwMode="auto">
        <a:xfrm>
          <a:off x="238125" y="0"/>
          <a:ext cx="32004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Požarne lopute kvadratne oblike za vgradnjo v kanalsko traso za ločevanje požarnih con, opremljene z ampulo za vklop in končnim vstikalom (zaprto), priključno dozo in vsem ostalim potrebnim tesnilnim, pritrdilnim ter montažnim materialom, vse npr. proizvod IMP Klima Idrija tip: PL-12/K90/A2/T1  naslednjih dimenzij:</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0</xdr:colOff>
      <xdr:row>0</xdr:row>
      <xdr:rowOff>0</xdr:rowOff>
    </xdr:from>
    <xdr:to>
      <xdr:col>3</xdr:col>
      <xdr:colOff>295275</xdr:colOff>
      <xdr:row>0</xdr:row>
      <xdr:rowOff>0</xdr:rowOff>
    </xdr:to>
    <xdr:sp macro="" textlink="">
      <xdr:nvSpPr>
        <xdr:cNvPr id="128" name="Besedilo 142"/>
        <xdr:cNvSpPr txBox="1">
          <a:spLocks noChangeArrowheads="1"/>
        </xdr:cNvSpPr>
      </xdr:nvSpPr>
      <xdr:spPr bwMode="auto">
        <a:xfrm>
          <a:off x="238125" y="0"/>
          <a:ext cx="333375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Aksialni ventilator v Ex izvedbi, skupaj s povezovalnim kanalom, izpihovalno žaluzijo in vsem ostalim potrebnim tesnilnim, pritrdilnim ter montažnim materialom, vse npr. proizvod Rosenberg, z naslednjimi tehničnimi podatki:</a:t>
          </a:r>
        </a:p>
        <a:p>
          <a:pPr algn="l" rtl="0">
            <a:defRPr sz="1000"/>
          </a:pPr>
          <a:r>
            <a:rPr lang="sl-SI" sz="1000" b="0" i="0" u="none" strike="noStrike" baseline="0">
              <a:solidFill>
                <a:srgbClr val="000000"/>
              </a:solidFill>
              <a:latin typeface="Arial CE"/>
              <a:cs typeface="Arial CE"/>
            </a:rPr>
            <a:t>Vz=1500m3/h pri dp=60Pa</a:t>
          </a:r>
        </a:p>
        <a:p>
          <a:pPr algn="l" rtl="0">
            <a:defRPr sz="1000"/>
          </a:pPr>
          <a:r>
            <a:rPr lang="sl-SI" sz="1000" b="0" i="0" u="none" strike="noStrike" baseline="0">
              <a:solidFill>
                <a:srgbClr val="000000"/>
              </a:solidFill>
              <a:latin typeface="Arial CE"/>
              <a:cs typeface="Arial CE"/>
            </a:rPr>
            <a:t>regulator RKD 1.12</a:t>
          </a:r>
        </a:p>
      </xdr:txBody>
    </xdr:sp>
    <xdr:clientData/>
  </xdr:twoCellAnchor>
  <xdr:twoCellAnchor>
    <xdr:from>
      <xdr:col>1</xdr:col>
      <xdr:colOff>0</xdr:colOff>
      <xdr:row>0</xdr:row>
      <xdr:rowOff>0</xdr:rowOff>
    </xdr:from>
    <xdr:to>
      <xdr:col>3</xdr:col>
      <xdr:colOff>180975</xdr:colOff>
      <xdr:row>0</xdr:row>
      <xdr:rowOff>0</xdr:rowOff>
    </xdr:to>
    <xdr:sp macro="" textlink="">
      <xdr:nvSpPr>
        <xdr:cNvPr id="129" name="Besedilo 52"/>
        <xdr:cNvSpPr txBox="1">
          <a:spLocks noChangeArrowheads="1"/>
        </xdr:cNvSpPr>
      </xdr:nvSpPr>
      <xdr:spPr bwMode="auto">
        <a:xfrm>
          <a:off x="238125" y="0"/>
          <a:ext cx="32194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Izdelava požarno odporne izolacije (60 minut) za kanlsko traso vodeno med posameznimi požarnimi sektorji, skupaj z vsem potrebnim tesnilnim, pritrdilnim ter montažnim materialom</a:t>
          </a:r>
        </a:p>
      </xdr:txBody>
    </xdr:sp>
    <xdr:clientData/>
  </xdr:twoCellAnchor>
  <xdr:twoCellAnchor>
    <xdr:from>
      <xdr:col>1</xdr:col>
      <xdr:colOff>66675</xdr:colOff>
      <xdr:row>244</xdr:row>
      <xdr:rowOff>0</xdr:rowOff>
    </xdr:from>
    <xdr:to>
      <xdr:col>3</xdr:col>
      <xdr:colOff>0</xdr:colOff>
      <xdr:row>244</xdr:row>
      <xdr:rowOff>0</xdr:rowOff>
    </xdr:to>
    <xdr:sp macro="" textlink="">
      <xdr:nvSpPr>
        <xdr:cNvPr id="130" name="Text Box 129"/>
        <xdr:cNvSpPr txBox="1">
          <a:spLocks noChangeArrowheads="1"/>
        </xdr:cNvSpPr>
      </xdr:nvSpPr>
      <xdr:spPr bwMode="auto">
        <a:xfrm>
          <a:off x="304800" y="112233075"/>
          <a:ext cx="29718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1" u="none" strike="noStrike" baseline="0">
              <a:solidFill>
                <a:srgbClr val="000000"/>
              </a:solidFill>
              <a:latin typeface="Arial CE"/>
              <a:cs typeface="Arial CE"/>
            </a:rPr>
            <a:t>OPOMBA:</a:t>
          </a:r>
        </a:p>
        <a:p>
          <a:pPr algn="l" rtl="0">
            <a:defRPr sz="1000"/>
          </a:pPr>
          <a:r>
            <a:rPr lang="sl-SI" sz="1000" b="0" i="1" u="none" strike="noStrike" baseline="0">
              <a:solidFill>
                <a:srgbClr val="000000"/>
              </a:solidFill>
              <a:latin typeface="Arial CE"/>
              <a:cs typeface="Arial CE"/>
            </a:rPr>
            <a:t>V popisu niso zajeta:</a:t>
          </a:r>
        </a:p>
        <a:p>
          <a:pPr algn="l" rtl="0">
            <a:defRPr sz="1000"/>
          </a:pPr>
          <a:r>
            <a:rPr lang="sl-SI" sz="1000" b="0" i="1" u="none" strike="noStrike" baseline="0">
              <a:solidFill>
                <a:srgbClr val="000000"/>
              </a:solidFill>
              <a:latin typeface="Arial CE"/>
              <a:cs typeface="Arial CE"/>
            </a:rPr>
            <a:t>- gradbena in obrtniška dela, kot je izdelava prebojev, steklarska dela ipd,</a:t>
          </a:r>
        </a:p>
        <a:p>
          <a:pPr algn="l" rtl="0">
            <a:defRPr sz="1000"/>
          </a:pPr>
          <a:r>
            <a:rPr lang="sl-SI" sz="1000" b="0" i="1" u="none" strike="noStrike" baseline="0">
              <a:solidFill>
                <a:srgbClr val="000000"/>
              </a:solidFill>
              <a:latin typeface="Arial CE"/>
              <a:cs typeface="Arial CE"/>
            </a:rPr>
            <a:t>- elektroinstalacijska dela.</a:t>
          </a:r>
        </a:p>
        <a:p>
          <a:pPr algn="l" rtl="0">
            <a:defRPr sz="1000"/>
          </a:pPr>
          <a:r>
            <a:rPr lang="sl-SI" sz="1000" b="0" i="1" u="none" strike="noStrike" baseline="0">
              <a:solidFill>
                <a:srgbClr val="000000"/>
              </a:solidFill>
              <a:latin typeface="Arial CE"/>
              <a:cs typeface="Arial CE"/>
            </a:rPr>
            <a:t>-zunanji priključki vodovoda in plina (predmet distributerja)</a:t>
          </a:r>
          <a:endParaRPr lang="sl-SI" sz="1000" b="0" i="0" u="none" strike="noStrike" baseline="0">
            <a:solidFill>
              <a:srgbClr val="000000"/>
            </a:solidFill>
            <a:latin typeface="Arial CE"/>
            <a:cs typeface="Arial CE"/>
          </a:endParaRPr>
        </a:p>
        <a:p>
          <a:pPr algn="l" rtl="0">
            <a:defRPr sz="1000"/>
          </a:pPr>
          <a:r>
            <a:rPr lang="sl-SI" sz="1000" b="0" i="0" u="none" strike="noStrike" baseline="0">
              <a:solidFill>
                <a:srgbClr val="000000"/>
              </a:solidFill>
              <a:latin typeface="Arial CE"/>
              <a:cs typeface="Arial CE"/>
            </a:rPr>
            <a:t>  </a:t>
          </a: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a:p>
          <a:pPr algn="l" rtl="0">
            <a:defRPr sz="1000"/>
          </a:pPr>
          <a:endParaRPr lang="sl-SI" sz="1000" b="0" i="0" u="none" strike="noStrike" baseline="0">
            <a:solidFill>
              <a:srgbClr val="000000"/>
            </a:solidFill>
            <a:latin typeface="Arial CE"/>
            <a:cs typeface="Arial CE"/>
          </a:endParaRPr>
        </a:p>
      </xdr:txBody>
    </xdr:sp>
    <xdr:clientData/>
  </xdr:twoCellAnchor>
  <xdr:twoCellAnchor>
    <xdr:from>
      <xdr:col>1</xdr:col>
      <xdr:colOff>38100</xdr:colOff>
      <xdr:row>244</xdr:row>
      <xdr:rowOff>0</xdr:rowOff>
    </xdr:from>
    <xdr:to>
      <xdr:col>2</xdr:col>
      <xdr:colOff>257175</xdr:colOff>
      <xdr:row>244</xdr:row>
      <xdr:rowOff>0</xdr:rowOff>
    </xdr:to>
    <xdr:sp macro="" textlink="">
      <xdr:nvSpPr>
        <xdr:cNvPr id="131" name="Text Box 130"/>
        <xdr:cNvSpPr txBox="1">
          <a:spLocks noChangeArrowheads="1"/>
        </xdr:cNvSpPr>
      </xdr:nvSpPr>
      <xdr:spPr bwMode="auto">
        <a:xfrm>
          <a:off x="276225" y="112233075"/>
          <a:ext cx="287655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100" b="0" i="0" u="none" strike="noStrike" baseline="0">
              <a:solidFill>
                <a:srgbClr val="000000"/>
              </a:solidFill>
              <a:latin typeface="Arial CE"/>
              <a:cs typeface="Arial CE"/>
            </a:rPr>
            <a:t>Dobava in montaža sistema za primarni dovod vode za potrebe toplotne črpalke. Sistem je sestavljen iz:</a:t>
          </a:r>
        </a:p>
        <a:p>
          <a:pPr algn="l" rtl="0">
            <a:defRPr sz="1000"/>
          </a:pPr>
          <a:r>
            <a:rPr lang="sl-SI" sz="1100" b="0" i="0" u="none" strike="noStrike" baseline="0">
              <a:solidFill>
                <a:srgbClr val="000000"/>
              </a:solidFill>
              <a:latin typeface="Arial CE"/>
              <a:cs typeface="Arial CE"/>
            </a:rPr>
            <a:t>a.) Črpalke: proizvod Gundfos SP8A-5 (DN100) z vgrajenim nepovratnim ventilom</a:t>
          </a:r>
        </a:p>
        <a:p>
          <a:pPr algn="l" rtl="0">
            <a:defRPr sz="1000"/>
          </a:pPr>
          <a:r>
            <a:rPr lang="sl-SI" sz="1100" b="0" i="0" u="none" strike="noStrike" baseline="0">
              <a:solidFill>
                <a:srgbClr val="000000"/>
              </a:solidFill>
              <a:latin typeface="Arial CE"/>
              <a:cs typeface="Arial CE"/>
            </a:rPr>
            <a:t>Vv=8m3/h, pri H=20m</a:t>
          </a:r>
        </a:p>
        <a:p>
          <a:pPr algn="l" rtl="0">
            <a:defRPr sz="1000"/>
          </a:pPr>
          <a:r>
            <a:rPr lang="sl-SI" sz="1100" b="0" i="0" u="none" strike="noStrike" baseline="0">
              <a:solidFill>
                <a:srgbClr val="000000"/>
              </a:solidFill>
              <a:latin typeface="Arial CE"/>
              <a:cs typeface="Arial CE"/>
            </a:rPr>
            <a:t>Pel=750W (230V/1/50Hz)</a:t>
          </a: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b.)PE100 tlačna cev za vodovod L=12m, vključno prehodni kosi za povezavo na črpalko; d75x5,6</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c.) obešalna veriga iz Niro materiala dolžine 12m s pritrdilno konzolo verige iz materiala enake kvalitete</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Krmiljenje črpalke se vrši preko centralnega krmilnega sistema, integriranega v toplotno črpalko. Krmilje mora omogočati vodenje in upravljanje dveh potopnih črpalk. Toplotna črpalka ima integriran tudi sistem močnostnega napajanja in varovanja potopne črpalke. </a:t>
          </a:r>
        </a:p>
        <a:p>
          <a:pPr algn="l" rtl="0">
            <a:defRPr sz="1000"/>
          </a:pPr>
          <a:r>
            <a:rPr lang="sl-SI" sz="1100" b="0" i="0" u="none" strike="noStrike" baseline="0">
              <a:solidFill>
                <a:srgbClr val="000000"/>
              </a:solidFill>
              <a:latin typeface="Arial CE"/>
              <a:cs typeface="Arial CE"/>
            </a:rPr>
            <a:t>Postavka zajema, dobavo, montažo, zagon in priklop črpalke na cevno omrežje, predajo atestov in certifikatov.</a:t>
          </a:r>
        </a:p>
      </xdr:txBody>
    </xdr:sp>
    <xdr:clientData/>
  </xdr:twoCellAnchor>
  <xdr:twoCellAnchor>
    <xdr:from>
      <xdr:col>1</xdr:col>
      <xdr:colOff>9525</xdr:colOff>
      <xdr:row>407</xdr:row>
      <xdr:rowOff>0</xdr:rowOff>
    </xdr:from>
    <xdr:to>
      <xdr:col>4</xdr:col>
      <xdr:colOff>123825</xdr:colOff>
      <xdr:row>407</xdr:row>
      <xdr:rowOff>0</xdr:rowOff>
    </xdr:to>
    <xdr:sp macro="" textlink="">
      <xdr:nvSpPr>
        <xdr:cNvPr id="132" name="Text Box 134"/>
        <xdr:cNvSpPr txBox="1">
          <a:spLocks noChangeArrowheads="1"/>
        </xdr:cNvSpPr>
      </xdr:nvSpPr>
      <xdr:spPr bwMode="auto">
        <a:xfrm>
          <a:off x="247650" y="193948050"/>
          <a:ext cx="35433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100" b="0" i="0" u="none" strike="noStrike" baseline="0">
              <a:solidFill>
                <a:srgbClr val="000000"/>
              </a:solidFill>
              <a:latin typeface="Arial CE"/>
              <a:cs typeface="Arial CE"/>
            </a:rPr>
            <a:t>Dobava in montaža - dvoetažni modulni klimat za notranjo postavitev (postavitev na tla strojnice na koti +7,25m od tal) - (KN-1), dvojnostenski iz jeklene pocinkane pločevine z vmesnim slojem toplotne in akustične izolacije debeline 50 mm, notranja izvedba. Notranje in zunanje površine so pocinkane, zunanje površine barvane. Osnovni tehnični podatki za ohišje so:</a:t>
          </a:r>
        </a:p>
        <a:p>
          <a:pPr algn="l" rtl="0">
            <a:defRPr sz="1000"/>
          </a:pPr>
          <a:r>
            <a:rPr lang="sl-SI" sz="1100" b="0" i="0" u="none" strike="noStrike" baseline="0">
              <a:solidFill>
                <a:srgbClr val="000000"/>
              </a:solidFill>
              <a:latin typeface="Arial CE"/>
              <a:cs typeface="Arial CE"/>
            </a:rPr>
            <a:t>- požarni razred A1 po DIN 4102</a:t>
          </a:r>
        </a:p>
        <a:p>
          <a:pPr algn="l" rtl="0">
            <a:defRPr sz="1000"/>
          </a:pPr>
          <a:r>
            <a:rPr lang="sl-SI" sz="1100" b="0" i="0" u="none" strike="noStrike" baseline="0">
              <a:solidFill>
                <a:srgbClr val="000000"/>
              </a:solidFill>
              <a:latin typeface="Arial CE"/>
              <a:cs typeface="Arial CE"/>
            </a:rPr>
            <a:t>- min. spec. gostota 70 kg/m3</a:t>
          </a:r>
        </a:p>
        <a:p>
          <a:pPr algn="l" rtl="0">
            <a:defRPr sz="1000"/>
          </a:pPr>
          <a:r>
            <a:rPr lang="sl-SI" sz="1100" b="0" i="0" u="none" strike="noStrike" baseline="0">
              <a:solidFill>
                <a:srgbClr val="000000"/>
              </a:solidFill>
              <a:latin typeface="Arial CE"/>
              <a:cs typeface="Arial CE"/>
            </a:rPr>
            <a:t>- koef. toplotne prehodnosti k = 0,8 W/m2K po </a:t>
          </a:r>
        </a:p>
        <a:p>
          <a:pPr algn="l" rtl="0">
            <a:defRPr sz="1000"/>
          </a:pPr>
          <a:r>
            <a:rPr lang="sl-SI" sz="1100" b="0" i="0" u="none" strike="noStrike" baseline="0">
              <a:solidFill>
                <a:srgbClr val="000000"/>
              </a:solidFill>
              <a:latin typeface="Arial CE"/>
              <a:cs typeface="Arial CE"/>
            </a:rPr>
            <a:t>  DIN 4108</a:t>
          </a:r>
        </a:p>
        <a:p>
          <a:pPr algn="l" rtl="0">
            <a:defRPr sz="1000"/>
          </a:pPr>
          <a:r>
            <a:rPr lang="sl-SI" sz="1100" b="0" i="0" u="none" strike="noStrike" baseline="0">
              <a:solidFill>
                <a:srgbClr val="000000"/>
              </a:solidFill>
              <a:latin typeface="Arial CE"/>
              <a:cs typeface="Arial CE"/>
            </a:rPr>
            <a:t>- faktor dušenja zvoka Rw = 34 dB po DIN 52201 za max. nadtlak/podtlak v klima napravi do 2000 Pa, s kontrolnimi vrati  opremljenimi z gumijastimi tesnili in specialnimi zapirali, </a:t>
          </a:r>
        </a:p>
        <a:p>
          <a:pPr algn="l" rtl="0">
            <a:defRPr sz="1000"/>
          </a:pPr>
          <a:r>
            <a:rPr lang="sl-SI" sz="1100" b="0" i="0" u="none" strike="noStrike" baseline="0">
              <a:solidFill>
                <a:srgbClr val="000000"/>
              </a:solidFill>
              <a:latin typeface="Arial CE"/>
              <a:cs typeface="Arial CE"/>
            </a:rPr>
            <a:t>  Dim. čelnega preseka: BxH =1295 x 1295 mm. (L=2630mm brez grelne, hladilne enote in loput), masa 904 kg</a:t>
          </a:r>
        </a:p>
        <a:p>
          <a:pPr algn="l" rtl="0">
            <a:defRPr sz="1000"/>
          </a:pPr>
          <a:r>
            <a:rPr lang="sl-SI" sz="1100" b="0" i="0" u="none" strike="noStrike" baseline="0">
              <a:solidFill>
                <a:srgbClr val="000000"/>
              </a:solidFill>
              <a:latin typeface="Arial CE"/>
              <a:cs typeface="Arial CE"/>
            </a:rPr>
            <a:t>      </a:t>
          </a:r>
        </a:p>
        <a:p>
          <a:pPr algn="l" rtl="0">
            <a:defRPr sz="1000"/>
          </a:pPr>
          <a:r>
            <a:rPr lang="sl-SI" sz="1100" b="0" i="0" u="none" strike="noStrike" baseline="0">
              <a:solidFill>
                <a:srgbClr val="000000"/>
              </a:solidFill>
              <a:latin typeface="Arial CE"/>
              <a:cs typeface="Arial CE"/>
            </a:rPr>
            <a:t>Sestava funkcijskih enot in teh. karakteristike:</a:t>
          </a: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Dovodni del :</a:t>
          </a:r>
        </a:p>
        <a:p>
          <a:pPr algn="l" rtl="0">
            <a:defRPr sz="1000"/>
          </a:pPr>
          <a:r>
            <a:rPr lang="sl-SI" sz="1100" b="0" i="0" u="none" strike="noStrike" baseline="0">
              <a:solidFill>
                <a:srgbClr val="000000"/>
              </a:solidFill>
              <a:latin typeface="Arial CE"/>
              <a:cs typeface="Arial CE"/>
            </a:rPr>
            <a:t>- prazna enota z jekleno vstopno žaluzijo na vzemtni motorni  </a:t>
          </a:r>
        </a:p>
        <a:p>
          <a:pPr algn="l" rtl="0">
            <a:defRPr sz="1000"/>
          </a:pPr>
          <a:r>
            <a:rPr lang="sl-SI" sz="1100" b="0" i="0" u="none" strike="noStrike" baseline="0">
              <a:solidFill>
                <a:srgbClr val="000000"/>
              </a:solidFill>
              <a:latin typeface="Arial CE"/>
              <a:cs typeface="Arial CE"/>
            </a:rPr>
            <a:t>  pogon TBSA-2- z jadrovinastim priključkom (kos 1),</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 enota s  filtrom F7:</a:t>
          </a:r>
        </a:p>
        <a:p>
          <a:pPr algn="l" rtl="0">
            <a:defRPr sz="1000"/>
          </a:pPr>
          <a:r>
            <a:rPr lang="sl-SI" sz="1100" b="0" i="0" u="none" strike="noStrike" baseline="0">
              <a:solidFill>
                <a:srgbClr val="000000"/>
              </a:solidFill>
              <a:latin typeface="Arial CE"/>
              <a:cs typeface="Arial CE"/>
            </a:rPr>
            <a:t>  V =3500 m3/h, začetni upor 40 Pa, končni upor 136 Pa,</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 rekuperativna grelna enota: rotacijski toplotni izmenjvalec z naslednjimi tehničnimi podatki:</a:t>
          </a:r>
        </a:p>
        <a:p>
          <a:pPr algn="l" rtl="0">
            <a:defRPr sz="1000"/>
          </a:pPr>
          <a:r>
            <a:rPr lang="sl-SI" sz="1100" b="0" i="0" u="none" strike="noStrike" baseline="0">
              <a:solidFill>
                <a:srgbClr val="000000"/>
              </a:solidFill>
              <a:latin typeface="Arial CE"/>
              <a:cs typeface="Arial CE"/>
            </a:rPr>
            <a:t>Učinek prenosa toplote v zimskem času je 81%, protipožarni razred B1, vstopna temperatura zuananjega zraka v rekuperator  zanaša -16 st.C/90%r.v, izstopna iz objekta pa 22st.C/40% r.v. ob temperaturi svežega zraka za rekuperatorjem proti prostoru 14,7 st.C. Tlačni padec na rekuperatorju ne sme preseči 145 Pa na dovodu in 145 Pa na odvodu.</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 ventilatorska enota:</a:t>
          </a:r>
        </a:p>
        <a:p>
          <a:pPr algn="l" rtl="0">
            <a:defRPr sz="1000"/>
          </a:pPr>
          <a:r>
            <a:rPr lang="sl-SI" sz="1100" b="0" i="0" u="none" strike="noStrike" baseline="0">
              <a:solidFill>
                <a:srgbClr val="000000"/>
              </a:solidFill>
              <a:latin typeface="Arial CE"/>
              <a:cs typeface="Arial CE"/>
            </a:rPr>
            <a:t>  prostotekoči direktno gnani ventilator z merilnim obročem, dp dp tiplaom in veznima cevkama, Pretok zraka: </a:t>
          </a:r>
        </a:p>
        <a:p>
          <a:pPr algn="l" rtl="0">
            <a:defRPr sz="1000"/>
          </a:pPr>
          <a:r>
            <a:rPr lang="sl-SI" sz="1100" b="0" i="0" u="none" strike="noStrike" baseline="0">
              <a:solidFill>
                <a:srgbClr val="000000"/>
              </a:solidFill>
              <a:latin typeface="Arial CE"/>
              <a:cs typeface="Arial CE"/>
            </a:rPr>
            <a:t>3500 m3/h dpext=250 Pa, moč motorja 3 kW delovna potrebna moč 1,17 kW), 400 V,  termična zaščita, dobavljeno skupaj s frekvenčnim pretvornikom za ustrezno moč in napetost</a:t>
          </a:r>
        </a:p>
        <a:p>
          <a:pPr algn="l" rtl="0">
            <a:defRPr sz="1000"/>
          </a:pPr>
          <a:r>
            <a:rPr lang="sl-SI" sz="1100" b="0" i="0" u="none" strike="noStrike" baseline="0">
              <a:solidFill>
                <a:srgbClr val="000000"/>
              </a:solidFill>
              <a:latin typeface="Arial CE"/>
              <a:cs typeface="Arial CE"/>
            </a:rPr>
            <a:t>Zvočna </a:t>
          </a:r>
          <a:r>
            <a:rPr lang="sl-SI" sz="1100" b="1" i="0" u="none" strike="noStrike" baseline="0">
              <a:solidFill>
                <a:srgbClr val="000000"/>
              </a:solidFill>
              <a:latin typeface="Arial CE"/>
              <a:cs typeface="Arial CE"/>
            </a:rPr>
            <a:t>moč</a:t>
          </a:r>
          <a:r>
            <a:rPr lang="sl-SI" sz="1100" b="0" i="0" u="none" strike="noStrike" baseline="0">
              <a:solidFill>
                <a:srgbClr val="000000"/>
              </a:solidFill>
              <a:latin typeface="Arial CE"/>
              <a:cs typeface="Arial CE"/>
            </a:rPr>
            <a:t> na naslednjih lokacijah po (A) krivulji ne sme preseči:</a:t>
          </a:r>
        </a:p>
        <a:p>
          <a:pPr algn="l" rtl="0">
            <a:defRPr sz="1000"/>
          </a:pPr>
          <a:r>
            <a:rPr lang="sl-SI" sz="1100" b="0" i="0" u="none" strike="noStrike" baseline="0">
              <a:solidFill>
                <a:srgbClr val="000000"/>
              </a:solidFill>
              <a:latin typeface="Arial CE"/>
              <a:cs typeface="Arial CE"/>
            </a:rPr>
            <a:t>na zunanji steni: max: 58 dB(A)</a:t>
          </a:r>
        </a:p>
        <a:p>
          <a:pPr algn="l" rtl="0">
            <a:defRPr sz="1000"/>
          </a:pPr>
          <a:r>
            <a:rPr lang="sl-SI" sz="1100" b="0" i="0" u="none" strike="noStrike" baseline="0">
              <a:solidFill>
                <a:srgbClr val="000000"/>
              </a:solidFill>
              <a:latin typeface="Arial CE"/>
              <a:cs typeface="Arial CE"/>
            </a:rPr>
            <a:t>na tlačnem priključku proti prostoru: max 78 dB(A)</a:t>
          </a:r>
        </a:p>
        <a:p>
          <a:pPr algn="l" rtl="0">
            <a:defRPr sz="1000"/>
          </a:pPr>
          <a:r>
            <a:rPr lang="sl-SI" sz="1100" b="0" i="0" u="none" strike="noStrike" baseline="0">
              <a:solidFill>
                <a:srgbClr val="000000"/>
              </a:solidFill>
              <a:latin typeface="Arial CE"/>
              <a:cs typeface="Arial CE"/>
            </a:rPr>
            <a:t>na sesalnme priključku proti okolici: max 68 dB(A)</a:t>
          </a:r>
        </a:p>
        <a:p>
          <a:pPr algn="l" rtl="0">
            <a:defRPr sz="1000"/>
          </a:pPr>
          <a:r>
            <a:rPr lang="sl-SI" sz="1100" b="0" i="0" u="none" strike="noStrike" baseline="0">
              <a:solidFill>
                <a:srgbClr val="000000"/>
              </a:solidFill>
              <a:latin typeface="Arial CE"/>
              <a:cs typeface="Arial CE"/>
            </a:rPr>
            <a:t>-vrtljali ventilatorja: 1941 min-1</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-Grelna enota:</a:t>
          </a:r>
        </a:p>
        <a:p>
          <a:pPr algn="l" rtl="0">
            <a:defRPr sz="1000"/>
          </a:pPr>
          <a:r>
            <a:rPr lang="sl-SI" sz="1100" b="0" i="0" u="none" strike="noStrike" baseline="0">
              <a:solidFill>
                <a:srgbClr val="000000"/>
              </a:solidFill>
              <a:latin typeface="Arial CE"/>
              <a:cs typeface="Arial CE"/>
            </a:rPr>
            <a:t>Lamelni Al-Cu prenosnik toplotne energije z naslednjimi tehničnimi podatki:</a:t>
          </a:r>
        </a:p>
        <a:p>
          <a:pPr algn="l" rtl="0">
            <a:defRPr sz="1000"/>
          </a:pPr>
          <a:r>
            <a:rPr lang="sl-SI" sz="1100" b="0" i="0" u="none" strike="noStrike" baseline="0">
              <a:solidFill>
                <a:srgbClr val="000000"/>
              </a:solidFill>
              <a:latin typeface="Arial CE"/>
              <a:cs typeface="Arial CE"/>
            </a:rPr>
            <a:t>Qgr=19,3 kW pri sistemu vode 50/40st.C in pretoku 1,68m3/h ter dpv=10 kPa, dpz=26Pa Grelna komora vsebuje tudi protizmrzovalni termostat in tripotni regulacijski ventil z zveznim elektromotornim pogonom (24V (2-10V)),</a:t>
          </a:r>
        </a:p>
        <a:p>
          <a:pPr algn="l" rtl="0">
            <a:defRPr sz="1000"/>
          </a:pPr>
          <a:r>
            <a:rPr lang="sl-SI" sz="1100" b="0" i="0" u="none" strike="noStrike" baseline="0">
              <a:solidFill>
                <a:srgbClr val="000000"/>
              </a:solidFill>
              <a:latin typeface="Arial CE"/>
              <a:cs typeface="Arial CE"/>
            </a:rPr>
            <a:t>Max. temp. zraka za grelnikom znaša 30st.C (pri normalnem obratovanju) medij (čista voda)</a:t>
          </a: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-Hladilna enota:</a:t>
          </a:r>
        </a:p>
        <a:p>
          <a:pPr algn="l" rtl="0">
            <a:defRPr sz="1000"/>
          </a:pPr>
          <a:r>
            <a:rPr lang="sl-SI" sz="1100" b="0" i="0" u="none" strike="noStrike" baseline="0">
              <a:solidFill>
                <a:srgbClr val="000000"/>
              </a:solidFill>
              <a:latin typeface="Arial CE"/>
              <a:cs typeface="Arial CE"/>
            </a:rPr>
            <a:t>Lamelni Al-Cu prenosnik toplotne energije z naslednjimi tehničnimi podatki:</a:t>
          </a:r>
        </a:p>
        <a:p>
          <a:pPr algn="l" rtl="0">
            <a:defRPr sz="1000"/>
          </a:pPr>
          <a:r>
            <a:rPr lang="sl-SI" sz="1100" b="0" i="0" u="none" strike="noStrike" baseline="0">
              <a:solidFill>
                <a:srgbClr val="000000"/>
              </a:solidFill>
              <a:latin typeface="Arial CE"/>
              <a:cs typeface="Arial CE"/>
            </a:rPr>
            <a:t>Qh=16,4 kW pri sistemu vode 8/14 st.C in pretoku 2,34m3/h ter dpv=3,5 kPa, dpz=57 Pa. Hladilna komora vsebuje tudi eliminator kapljic, in banjico za zbiranje kondenz  in prehodni regulacijski ventil z zveznim elektromotornim pogonom (24V (2-10V)),</a:t>
          </a:r>
        </a:p>
        <a:p>
          <a:pPr algn="l" rtl="0">
            <a:defRPr sz="1000"/>
          </a:pPr>
          <a:r>
            <a:rPr lang="sl-SI" sz="1100" b="0" i="0" u="none" strike="noStrike" baseline="0">
              <a:solidFill>
                <a:srgbClr val="000000"/>
              </a:solidFill>
              <a:latin typeface="Arial CE"/>
              <a:cs typeface="Arial CE"/>
            </a:rPr>
            <a:t>Min. temp. zraka za hladilnikom znaša 18 st.C pri vstopni zun.temp. temp. 35 st.C / r.v.=30% (pri normalnem obratovanju). Medij (čista voda) </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-stena z elastičnim priključkom in protiprirobnico na elestičnem priključku.</a:t>
          </a:r>
        </a:p>
        <a:p>
          <a:pPr algn="l" rtl="0">
            <a:defRPr sz="1000"/>
          </a:pPr>
          <a:r>
            <a:rPr lang="sl-SI" sz="1100" b="0" i="0" u="none" strike="noStrike" baseline="0">
              <a:solidFill>
                <a:srgbClr val="000000"/>
              </a:solidFill>
              <a:latin typeface="Arial CE"/>
              <a:cs typeface="Arial CE"/>
            </a:rPr>
            <a:t>- mešalna komora (glej opis odvodnega dela)</a:t>
          </a:r>
        </a:p>
        <a:p>
          <a:pPr algn="l" rtl="0">
            <a:defRPr sz="1000"/>
          </a:pPr>
          <a:r>
            <a:rPr lang="sl-SI" sz="1100" b="0" i="0" u="none" strike="noStrike" baseline="0">
              <a:solidFill>
                <a:srgbClr val="000000"/>
              </a:solidFill>
              <a:latin typeface="Arial CE"/>
              <a:cs typeface="Arial CE"/>
            </a:rPr>
            <a:t>  </a:t>
          </a:r>
        </a:p>
        <a:p>
          <a:pPr algn="l" rtl="0">
            <a:defRPr sz="1000"/>
          </a:pPr>
          <a:r>
            <a:rPr lang="sl-SI" sz="1100" b="0" i="0" u="none" strike="noStrike" baseline="0">
              <a:solidFill>
                <a:srgbClr val="000000"/>
              </a:solidFill>
              <a:latin typeface="Arial CE"/>
              <a:cs typeface="Arial CE"/>
            </a:rPr>
            <a:t> Vse pocinkano, nosilni okvir elastično vpet. </a:t>
          </a:r>
        </a:p>
        <a:p>
          <a:pPr algn="l" rtl="0">
            <a:defRPr sz="1000"/>
          </a:pPr>
          <a:r>
            <a:rPr lang="sl-SI" sz="1100" b="0" i="0" u="none" strike="noStrike" baseline="0">
              <a:solidFill>
                <a:srgbClr val="000000"/>
              </a:solidFill>
              <a:latin typeface="Arial CE"/>
              <a:cs typeface="Arial CE"/>
            </a:rPr>
            <a:t> Vključno z regulacijsko in zaporno armaturo na grelniku in hladilniku.</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Odvodni del : </a:t>
          </a:r>
        </a:p>
        <a:p>
          <a:pPr algn="l" rtl="0">
            <a:defRPr sz="1000"/>
          </a:pPr>
          <a:r>
            <a:rPr lang="sl-SI" sz="1100" b="0" i="0" u="none" strike="noStrike" baseline="0">
              <a:solidFill>
                <a:srgbClr val="000000"/>
              </a:solidFill>
              <a:latin typeface="Arial CE"/>
              <a:cs typeface="Arial CE"/>
            </a:rPr>
            <a:t>-stena z elastičnim priključkom in protiprirobnico na  elastičnem priključku</a:t>
          </a:r>
        </a:p>
        <a:p>
          <a:pPr algn="l" rtl="0">
            <a:defRPr sz="1000"/>
          </a:pPr>
          <a:r>
            <a:rPr lang="sl-SI" sz="1100" b="0" i="0" u="none" strike="noStrike" baseline="0">
              <a:solidFill>
                <a:srgbClr val="000000"/>
              </a:solidFill>
              <a:latin typeface="Arial CE"/>
              <a:cs typeface="Arial CE"/>
            </a:rPr>
            <a:t>- enota s  filtrom F7:</a:t>
          </a:r>
        </a:p>
        <a:p>
          <a:pPr algn="l" rtl="0">
            <a:defRPr sz="1000"/>
          </a:pPr>
          <a:r>
            <a:rPr lang="sl-SI" sz="1100" b="0" i="0" u="none" strike="noStrike" baseline="0">
              <a:solidFill>
                <a:srgbClr val="000000"/>
              </a:solidFill>
              <a:latin typeface="Arial CE"/>
              <a:cs typeface="Arial CE"/>
            </a:rPr>
            <a:t>  V =3500 m3/h, začetni upor 40 Pa, končni upor 120 Pa,</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 Rekuperativna grelna enota: kocka (glej dovodni del)</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-Obtočna (mešalna) enota za delovanje v območju 0-100%, opremljena z regulacijsko žaluzijo s protismernimi lopaticami  ter zveznim pogonom 24V (2-10V)</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 ventilatorska enota:</a:t>
          </a:r>
        </a:p>
        <a:p>
          <a:pPr algn="l" rtl="0">
            <a:defRPr sz="1000"/>
          </a:pPr>
          <a:r>
            <a:rPr lang="sl-SI" sz="1100" b="0" i="0" u="none" strike="noStrike" baseline="0">
              <a:solidFill>
                <a:srgbClr val="000000"/>
              </a:solidFill>
              <a:latin typeface="Arial CE"/>
              <a:cs typeface="Arial CE"/>
            </a:rPr>
            <a:t>  prostotekoči direktno gnani ventilator z merilnim obročem, dp dp tiplaom in veznima cevkama, Pretok zraka: </a:t>
          </a:r>
        </a:p>
        <a:p>
          <a:pPr algn="l" rtl="0">
            <a:defRPr sz="1000"/>
          </a:pPr>
          <a:r>
            <a:rPr lang="sl-SI" sz="1100" b="0" i="0" u="none" strike="noStrike" baseline="0">
              <a:solidFill>
                <a:srgbClr val="000000"/>
              </a:solidFill>
              <a:latin typeface="Arial CE"/>
              <a:cs typeface="Arial CE"/>
            </a:rPr>
            <a:t>3500 m3/h dpext=250 Pa, moč motorja 3 kW delovna potrebna moč 1,14 kW), 400 V,  termična zaščita, dobavljeno skupaj s frekvenčnim pretvornikom za ustrezno moč in napetost</a:t>
          </a:r>
        </a:p>
        <a:p>
          <a:pPr algn="l" rtl="0">
            <a:defRPr sz="1000"/>
          </a:pPr>
          <a:r>
            <a:rPr lang="sl-SI" sz="1100" b="0" i="0" u="none" strike="noStrike" baseline="0">
              <a:solidFill>
                <a:srgbClr val="000000"/>
              </a:solidFill>
              <a:latin typeface="Arial CE"/>
              <a:cs typeface="Arial CE"/>
            </a:rPr>
            <a:t>Zvočna moč na naslednjih lokacijah po (A) krivulji ne sme preseči:</a:t>
          </a:r>
        </a:p>
        <a:p>
          <a:pPr algn="l" rtl="0">
            <a:defRPr sz="1000"/>
          </a:pPr>
          <a:r>
            <a:rPr lang="sl-SI" sz="1100" b="0" i="0" u="none" strike="noStrike" baseline="0">
              <a:solidFill>
                <a:srgbClr val="000000"/>
              </a:solidFill>
              <a:latin typeface="Arial CE"/>
              <a:cs typeface="Arial CE"/>
            </a:rPr>
            <a:t>na zunanji steni: max: 59 dB(A)</a:t>
          </a:r>
        </a:p>
        <a:p>
          <a:pPr algn="l" rtl="0">
            <a:defRPr sz="1000"/>
          </a:pPr>
          <a:r>
            <a:rPr lang="sl-SI" sz="1100" b="0" i="0" u="none" strike="noStrike" baseline="0">
              <a:solidFill>
                <a:srgbClr val="000000"/>
              </a:solidFill>
              <a:latin typeface="Arial CE"/>
              <a:cs typeface="Arial CE"/>
            </a:rPr>
            <a:t>na tlačnem priključku proti okolici: max 88 dB(A)</a:t>
          </a:r>
        </a:p>
        <a:p>
          <a:pPr algn="l" rtl="0">
            <a:defRPr sz="1000"/>
          </a:pPr>
          <a:r>
            <a:rPr lang="sl-SI" sz="1100" b="0" i="0" u="none" strike="noStrike" baseline="0">
              <a:solidFill>
                <a:srgbClr val="000000"/>
              </a:solidFill>
              <a:latin typeface="Arial CE"/>
              <a:cs typeface="Arial CE"/>
            </a:rPr>
            <a:t>na seslanme priključku proti prostoru: max 69 dB(A)</a:t>
          </a:r>
        </a:p>
        <a:p>
          <a:pPr algn="l" rtl="0">
            <a:defRPr sz="1000"/>
          </a:pPr>
          <a:r>
            <a:rPr lang="sl-SI" sz="1100" b="0" i="0" u="none" strike="noStrike" baseline="0">
              <a:solidFill>
                <a:srgbClr val="000000"/>
              </a:solidFill>
              <a:latin typeface="Arial CE"/>
              <a:cs typeface="Arial CE"/>
            </a:rPr>
            <a:t>-vrtljali ventilatorja: 1942 min-1</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 prazna enota z jekleno izstopno žaluzijo na vzmetni motorni  pogon TBSA-2,</a:t>
          </a:r>
        </a:p>
        <a:p>
          <a:pPr algn="l" rtl="0">
            <a:defRPr sz="1000"/>
          </a:pPr>
          <a:r>
            <a:rPr lang="sl-SI" sz="1100" b="0" i="0" u="none" strike="noStrike" baseline="0">
              <a:solidFill>
                <a:srgbClr val="000000"/>
              </a:solidFill>
              <a:latin typeface="Arial CE"/>
              <a:cs typeface="Arial CE"/>
            </a:rPr>
            <a:t> </a:t>
          </a: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 Vse pocinkano, nosilni okvir elastično vpet.</a:t>
          </a:r>
        </a:p>
        <a:p>
          <a:pPr algn="l" rtl="0">
            <a:defRPr sz="1000"/>
          </a:pPr>
          <a:r>
            <a:rPr lang="sl-SI" sz="1100" b="0" i="0" u="none" strike="noStrike" baseline="0">
              <a:solidFill>
                <a:srgbClr val="000000"/>
              </a:solidFill>
              <a:latin typeface="Arial CE"/>
              <a:cs typeface="Arial CE"/>
            </a:rPr>
            <a:t>  Vključno z vsem pritrdilnim materialom, ter elastičnimi izolatorji vibracij med nosilnim okvirjem klimata in klimatom.</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Regulacijska oprema:</a:t>
          </a:r>
        </a:p>
        <a:p>
          <a:pPr algn="l" rtl="0">
            <a:defRPr sz="1000"/>
          </a:pPr>
          <a:r>
            <a:rPr lang="sl-SI" sz="1100" b="0" i="0" u="none" strike="noStrike" baseline="0">
              <a:solidFill>
                <a:srgbClr val="000000"/>
              </a:solidFill>
              <a:latin typeface="Arial CE"/>
              <a:cs typeface="Arial CE"/>
            </a:rPr>
            <a:t>- kanalsko temp. tipalo (uporovno) kos 4</a:t>
          </a:r>
        </a:p>
        <a:p>
          <a:pPr algn="l" rtl="0">
            <a:defRPr sz="1000"/>
          </a:pPr>
          <a:r>
            <a:rPr lang="sl-SI" sz="1100" b="0" i="0" u="none" strike="noStrike" baseline="0">
              <a:solidFill>
                <a:srgbClr val="000000"/>
              </a:solidFill>
              <a:latin typeface="Arial CE"/>
              <a:cs typeface="Arial CE"/>
            </a:rPr>
            <a:t>- pogono žaluzij vzmetni, ON/OFF 24V (4-20mA) kos 2</a:t>
          </a:r>
        </a:p>
        <a:p>
          <a:pPr algn="l" rtl="0">
            <a:defRPr sz="1000"/>
          </a:pPr>
          <a:r>
            <a:rPr lang="sl-SI" sz="1100" b="0" i="0" u="none" strike="noStrike" baseline="0">
              <a:solidFill>
                <a:srgbClr val="000000"/>
              </a:solidFill>
              <a:latin typeface="Arial CE"/>
              <a:cs typeface="Arial CE"/>
            </a:rPr>
            <a:t>- tlačno stikalo (0-300Pa) kos 2</a:t>
          </a:r>
        </a:p>
        <a:p>
          <a:pPr algn="l" rtl="0">
            <a:defRPr sz="1000"/>
          </a:pPr>
          <a:r>
            <a:rPr lang="sl-SI" sz="1100" b="0" i="0" u="none" strike="noStrike" baseline="0">
              <a:solidFill>
                <a:srgbClr val="000000"/>
              </a:solidFill>
              <a:latin typeface="Arial CE"/>
              <a:cs typeface="Arial CE"/>
            </a:rPr>
            <a:t>- tlačno tipalo za vgradnjo v kanalsko traso za vodenja</a:t>
          </a:r>
        </a:p>
        <a:p>
          <a:pPr algn="l" rtl="0">
            <a:defRPr sz="1000"/>
          </a:pPr>
          <a:r>
            <a:rPr lang="sl-SI" sz="1100" b="0" i="0" u="none" strike="noStrike" baseline="0">
              <a:solidFill>
                <a:srgbClr val="000000"/>
              </a:solidFill>
              <a:latin typeface="Arial CE"/>
              <a:cs typeface="Arial CE"/>
            </a:rPr>
            <a:t>  frekvenčnikov ventilatorjev (4-20mA) delovanje na konstantnem tlaku v kanalski mreži 0-500Pa (kos 2)</a:t>
          </a:r>
        </a:p>
        <a:p>
          <a:pPr algn="l" rtl="0">
            <a:defRPr sz="1000"/>
          </a:pPr>
          <a:r>
            <a:rPr lang="sl-SI" sz="1100" b="0" i="0" u="none" strike="noStrike" baseline="0">
              <a:solidFill>
                <a:srgbClr val="000000"/>
              </a:solidFill>
              <a:latin typeface="Arial CE"/>
              <a:cs typeface="Arial CE"/>
            </a:rPr>
            <a:t>- protizmrzovalni termostat (5-13 st.C)  kos 1</a:t>
          </a:r>
        </a:p>
        <a:p>
          <a:pPr algn="l" rtl="0">
            <a:defRPr sz="1000"/>
          </a:pPr>
          <a:r>
            <a:rPr lang="sl-SI" sz="1100" b="0" i="0" u="none" strike="noStrike" baseline="0">
              <a:solidFill>
                <a:srgbClr val="000000"/>
              </a:solidFill>
              <a:latin typeface="Arial CE"/>
              <a:cs typeface="Arial CE"/>
            </a:rPr>
            <a:t>- cevno temp. tipalo s tulko (4-20mA)    kos 2</a:t>
          </a:r>
        </a:p>
        <a:p>
          <a:pPr algn="l" rtl="0">
            <a:defRPr sz="1000"/>
          </a:pPr>
          <a:r>
            <a:rPr lang="sl-SI" sz="1100" b="0" i="0" u="none" strike="noStrike" baseline="0">
              <a:solidFill>
                <a:srgbClr val="000000"/>
              </a:solidFill>
              <a:latin typeface="Arial CE"/>
              <a:cs typeface="Arial CE"/>
            </a:rPr>
            <a:t>-tipalo kvalitete zraka</a:t>
          </a:r>
        </a:p>
        <a:p>
          <a:pPr algn="l" rtl="0">
            <a:defRPr sz="1000"/>
          </a:pPr>
          <a:r>
            <a:rPr lang="sl-SI" sz="1100" b="0" i="0" u="none" strike="noStrike" baseline="0">
              <a:solidFill>
                <a:srgbClr val="000000"/>
              </a:solidFill>
              <a:latin typeface="Arial CE"/>
              <a:cs typeface="Arial CE"/>
            </a:rPr>
            <a:t>pogon žaluzije mešalne komore, zvezni 24V</a:t>
          </a:r>
        </a:p>
        <a:p>
          <a:pPr algn="l" rtl="0">
            <a:defRPr sz="1000"/>
          </a:pPr>
          <a:r>
            <a:rPr lang="sl-SI" sz="1100" b="0" i="0" u="none" strike="noStrike" baseline="0">
              <a:solidFill>
                <a:srgbClr val="000000"/>
              </a:solidFill>
              <a:latin typeface="Arial CE"/>
              <a:cs typeface="Arial CE"/>
            </a:rPr>
            <a:t>-LON kartica za povezljivost naprave na CNS stavbe</a:t>
          </a:r>
        </a:p>
        <a:p>
          <a:pPr algn="l" rtl="0">
            <a:defRPr sz="1000"/>
          </a:pPr>
          <a:r>
            <a:rPr lang="sl-SI" sz="1100" b="0" i="0" u="none" strike="noStrike" baseline="0">
              <a:solidFill>
                <a:srgbClr val="000000"/>
              </a:solidFill>
              <a:latin typeface="Arial CE"/>
              <a:cs typeface="Arial CE"/>
            </a:rPr>
            <a:t>- regulacijska in zaporna armatura (glej grelnik in ventilator)</a:t>
          </a:r>
        </a:p>
        <a:p>
          <a:pPr algn="l" rtl="0">
            <a:defRPr sz="1000"/>
          </a:pPr>
          <a:r>
            <a:rPr lang="sl-SI" sz="1100" b="0" i="0" u="none" strike="noStrike" baseline="0">
              <a:solidFill>
                <a:srgbClr val="000000"/>
              </a:solidFill>
              <a:latin typeface="Arial CE"/>
              <a:cs typeface="Arial CE"/>
            </a:rPr>
            <a:t>-upravljaski tablo z alfa numeričnim zaslonom upravljasko tipkovnico z možnostjo nastavitev urnika delovanja in osnovnih paramtrov ter prikazom vseh vitalnih funkcij delovanja sistema.</a:t>
          </a:r>
        </a:p>
        <a:p>
          <a:pPr algn="l" rtl="0">
            <a:defRPr sz="1000"/>
          </a:pPr>
          <a:endParaRPr lang="sl-SI" sz="1100" b="0" i="0" u="none" strike="noStrike" baseline="0">
            <a:solidFill>
              <a:srgbClr val="000000"/>
            </a:solidFill>
            <a:latin typeface="Arial CE"/>
            <a:cs typeface="Arial CE"/>
          </a:endParaRPr>
        </a:p>
        <a:p>
          <a:pPr algn="l" rtl="0">
            <a:defRPr sz="1000"/>
          </a:pPr>
          <a:r>
            <a:rPr lang="sl-SI" sz="1100" b="1" i="0" u="none" strike="noStrike" baseline="0">
              <a:solidFill>
                <a:srgbClr val="000000"/>
              </a:solidFill>
              <a:latin typeface="Arial CE"/>
              <a:cs typeface="Arial CE"/>
            </a:rPr>
            <a:t>- DDC krmilnik  za krmiljenje naprave </a:t>
          </a: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-frekvenčni pretvornik za dovodni ventilator (Pel=3kW, 400V)</a:t>
          </a:r>
        </a:p>
        <a:p>
          <a:pPr algn="l" rtl="0">
            <a:defRPr sz="1000"/>
          </a:pPr>
          <a:r>
            <a:rPr lang="sl-SI" sz="1100" b="0" i="0" u="none" strike="noStrike" baseline="0">
              <a:solidFill>
                <a:srgbClr val="000000"/>
              </a:solidFill>
              <a:latin typeface="Arial CE"/>
              <a:cs typeface="Arial CE"/>
            </a:rPr>
            <a:t>-frekvenčni pretvornik za odvodni ventilator (Pel=3kW, 400V)</a:t>
          </a:r>
        </a:p>
        <a:p>
          <a:pPr algn="l" rtl="0">
            <a:defRPr sz="1000"/>
          </a:pPr>
          <a:endParaRPr lang="sl-SI" sz="1100" b="0" i="0" u="none" strike="noStrike" baseline="0">
            <a:solidFill>
              <a:srgbClr val="000000"/>
            </a:solidFill>
            <a:latin typeface="Arial CE"/>
            <a:cs typeface="Arial CE"/>
          </a:endParaRP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  Električne instalacije za napravo v obsegu:</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  Elektrokomandna omara naprave v obsegu:</a:t>
          </a:r>
        </a:p>
        <a:p>
          <a:pPr algn="l" rtl="0">
            <a:defRPr sz="1000"/>
          </a:pPr>
          <a:r>
            <a:rPr lang="sl-SI" sz="1100" b="0" i="0" u="none" strike="noStrike" baseline="0">
              <a:solidFill>
                <a:srgbClr val="000000"/>
              </a:solidFill>
              <a:latin typeface="Arial CE"/>
              <a:cs typeface="Arial CE"/>
            </a:rPr>
            <a:t>  Elektrokomandna omara, komplet opremljena z</a:t>
          </a:r>
        </a:p>
        <a:p>
          <a:pPr algn="l" rtl="0">
            <a:defRPr sz="1000"/>
          </a:pPr>
          <a:r>
            <a:rPr lang="sl-SI" sz="1100" b="0" i="0" u="none" strike="noStrike" baseline="0">
              <a:solidFill>
                <a:srgbClr val="000000"/>
              </a:solidFill>
              <a:latin typeface="Arial CE"/>
              <a:cs typeface="Arial CE"/>
            </a:rPr>
            <a:t>  vso potrebno stikalno, zaščitno in merilno -</a:t>
          </a:r>
        </a:p>
        <a:p>
          <a:pPr algn="l" rtl="0">
            <a:defRPr sz="1000"/>
          </a:pPr>
          <a:r>
            <a:rPr lang="sl-SI" sz="1100" b="0" i="0" u="none" strike="noStrike" baseline="0">
              <a:solidFill>
                <a:srgbClr val="000000"/>
              </a:solidFill>
              <a:latin typeface="Arial CE"/>
              <a:cs typeface="Arial CE"/>
            </a:rPr>
            <a:t>  regulacijsko opremo, prirejena za lokalno</a:t>
          </a:r>
        </a:p>
        <a:p>
          <a:pPr algn="l" rtl="0">
            <a:defRPr sz="1000"/>
          </a:pPr>
          <a:r>
            <a:rPr lang="sl-SI" sz="1100" b="0" i="0" u="none" strike="noStrike" baseline="0">
              <a:solidFill>
                <a:srgbClr val="000000"/>
              </a:solidFill>
              <a:latin typeface="Arial CE"/>
              <a:cs typeface="Arial CE"/>
            </a:rPr>
            <a:t>  in daljinsko upravljanje in nadzor, komplet z vso</a:t>
          </a:r>
        </a:p>
        <a:p>
          <a:pPr algn="l" rtl="0">
            <a:defRPr sz="1000"/>
          </a:pPr>
          <a:r>
            <a:rPr lang="sl-SI" sz="1100" b="0" i="0" u="none" strike="noStrike" baseline="0">
              <a:solidFill>
                <a:srgbClr val="000000"/>
              </a:solidFill>
              <a:latin typeface="Arial CE"/>
              <a:cs typeface="Arial CE"/>
            </a:rPr>
            <a:t>  potrebno projektno dokumentacijo, Atestno</a:t>
          </a:r>
        </a:p>
        <a:p>
          <a:pPr algn="l" rtl="0">
            <a:defRPr sz="1000"/>
          </a:pPr>
          <a:r>
            <a:rPr lang="sl-SI" sz="1100" b="0" i="0" u="none" strike="noStrike" baseline="0">
              <a:solidFill>
                <a:srgbClr val="000000"/>
              </a:solidFill>
              <a:latin typeface="Arial CE"/>
              <a:cs typeface="Arial CE"/>
            </a:rPr>
            <a:t>  dokumentacijo,…</a:t>
          </a:r>
        </a:p>
        <a:p>
          <a:pPr algn="l" rtl="0">
            <a:defRPr sz="1000"/>
          </a:pPr>
          <a:r>
            <a:rPr lang="sl-SI" sz="1100" b="0" i="0" u="none" strike="noStrike" baseline="0">
              <a:solidFill>
                <a:srgbClr val="000000"/>
              </a:solidFill>
              <a:latin typeface="Arial CE"/>
              <a:cs typeface="Arial CE"/>
            </a:rPr>
            <a:t>Elektro omara locirna v / na ali ob klimatski napravi</a:t>
          </a:r>
        </a:p>
        <a:p>
          <a:pPr algn="l" rtl="0">
            <a:defRPr sz="1000"/>
          </a:pPr>
          <a:r>
            <a:rPr lang="sl-SI" sz="1100" b="0" i="0" u="none" strike="noStrike" baseline="0">
              <a:solidFill>
                <a:srgbClr val="000000"/>
              </a:solidFill>
              <a:latin typeface="Arial CE"/>
              <a:cs typeface="Arial CE"/>
            </a:rPr>
            <a:t> </a:t>
          </a:r>
        </a:p>
        <a:p>
          <a:pPr algn="l" rtl="0">
            <a:defRPr sz="1000"/>
          </a:pPr>
          <a:r>
            <a:rPr lang="sl-SI" sz="1100" b="0" i="0" u="none" strike="noStrike" baseline="0">
              <a:solidFill>
                <a:srgbClr val="000000"/>
              </a:solidFill>
              <a:latin typeface="Arial CE"/>
              <a:cs typeface="Arial CE"/>
            </a:rPr>
            <a:t>  Montažna elektroinstalacijska dela v obsegu:</a:t>
          </a:r>
        </a:p>
        <a:p>
          <a:pPr algn="l" rtl="0">
            <a:defRPr sz="1000"/>
          </a:pPr>
          <a:r>
            <a:rPr lang="sl-SI" sz="1100" b="0" i="0" u="none" strike="noStrike" baseline="0">
              <a:solidFill>
                <a:srgbClr val="000000"/>
              </a:solidFill>
              <a:latin typeface="Arial CE"/>
              <a:cs typeface="Arial CE"/>
            </a:rPr>
            <a:t>  kabelske povezave med elektrokomandno omaro</a:t>
          </a:r>
        </a:p>
        <a:p>
          <a:pPr algn="l" rtl="0">
            <a:defRPr sz="1000"/>
          </a:pPr>
          <a:r>
            <a:rPr lang="sl-SI" sz="1100" b="0" i="0" u="none" strike="noStrike" baseline="0">
              <a:solidFill>
                <a:srgbClr val="000000"/>
              </a:solidFill>
              <a:latin typeface="Arial CE"/>
              <a:cs typeface="Arial CE"/>
            </a:rPr>
            <a:t>  in elementi, napajanimi iz elektrokomandne omare,</a:t>
          </a:r>
        </a:p>
        <a:p>
          <a:pPr algn="l" rtl="0">
            <a:defRPr sz="1000"/>
          </a:pPr>
          <a:r>
            <a:rPr lang="sl-SI" sz="1100" b="0" i="0" u="none" strike="noStrike" baseline="0">
              <a:solidFill>
                <a:srgbClr val="000000"/>
              </a:solidFill>
              <a:latin typeface="Arial CE"/>
              <a:cs typeface="Arial CE"/>
            </a:rPr>
            <a:t>  (vsi kabelski izpusti so znotraj sistema, v povprečni razdalji 6m), </a:t>
          </a:r>
        </a:p>
        <a:p>
          <a:pPr algn="l" rtl="0">
            <a:defRPr sz="1000"/>
          </a:pPr>
          <a:r>
            <a:rPr lang="sl-SI" sz="1100" b="0" i="0" u="none" strike="noStrike" baseline="0">
              <a:solidFill>
                <a:srgbClr val="000000"/>
              </a:solidFill>
              <a:latin typeface="Arial CE"/>
              <a:cs typeface="Arial CE"/>
            </a:rPr>
            <a:t>  komplet z vsemi označbami kablov in označbami</a:t>
          </a:r>
        </a:p>
        <a:p>
          <a:pPr algn="l" rtl="0">
            <a:defRPr sz="1000"/>
          </a:pPr>
          <a:r>
            <a:rPr lang="sl-SI" sz="1100" b="0" i="0" u="none" strike="noStrike" baseline="0">
              <a:solidFill>
                <a:srgbClr val="000000"/>
              </a:solidFill>
              <a:latin typeface="Arial CE"/>
              <a:cs typeface="Arial CE"/>
            </a:rPr>
            <a:t>  elementov, priklopi elementov, preizkušanje in </a:t>
          </a:r>
        </a:p>
        <a:p>
          <a:pPr algn="l" rtl="0">
            <a:defRPr sz="1000"/>
          </a:pPr>
          <a:r>
            <a:rPr lang="sl-SI" sz="1100" b="0" i="0" u="none" strike="noStrike" baseline="0">
              <a:solidFill>
                <a:srgbClr val="000000"/>
              </a:solidFill>
              <a:latin typeface="Arial CE"/>
              <a:cs typeface="Arial CE"/>
            </a:rPr>
            <a:t>  spuščanje v pogon, komplet predajna dokumentacija  (meritve, atesti, zapisniki o preizkusu in prvem  zagonu, navodila za vzdrževanje in obratovanje, … )</a:t>
          </a:r>
        </a:p>
        <a:p>
          <a:pPr algn="l" rtl="0">
            <a:defRPr sz="1000"/>
          </a:pPr>
          <a:r>
            <a:rPr lang="sl-SI" sz="1100" b="0" i="0" u="none" strike="noStrike" baseline="0">
              <a:solidFill>
                <a:srgbClr val="000000"/>
              </a:solidFill>
              <a:latin typeface="Arial CE"/>
              <a:cs typeface="Arial CE"/>
            </a:rPr>
            <a:t> </a:t>
          </a:r>
        </a:p>
        <a:p>
          <a:pPr algn="l" rtl="0">
            <a:defRPr sz="1000"/>
          </a:pPr>
          <a:r>
            <a:rPr lang="sl-SI" sz="1100" b="0" i="0" u="none" strike="noStrike" baseline="0">
              <a:solidFill>
                <a:srgbClr val="000000"/>
              </a:solidFill>
              <a:latin typeface="Arial CE"/>
              <a:cs typeface="Arial CE"/>
            </a:rPr>
            <a:t>Naročilo obvezno opremiti s skico naprave! Montaža bo  izvedenana tleh mansarde na koti 7,25m. Klimat mora imeti nosilni okvir in protivibracijske podloge!</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PRIKLJUČKI:</a:t>
          </a:r>
        </a:p>
        <a:p>
          <a:pPr algn="l" rtl="0">
            <a:defRPr sz="1000"/>
          </a:pPr>
          <a:r>
            <a:rPr lang="sl-SI" sz="1100" b="0" i="0" u="none" strike="noStrike" baseline="0">
              <a:solidFill>
                <a:srgbClr val="000000"/>
              </a:solidFill>
              <a:latin typeface="Arial CE"/>
              <a:cs typeface="Arial CE"/>
            </a:rPr>
            <a:t>Čelni, zavrženi zrak zgornji</a:t>
          </a:r>
        </a:p>
        <a:p>
          <a:pPr algn="l" rtl="0">
            <a:defRPr sz="1000"/>
          </a:pPr>
          <a:endParaRPr lang="sl-SI" sz="1100" b="0" i="0" u="none" strike="noStrike" baseline="0">
            <a:solidFill>
              <a:srgbClr val="000000"/>
            </a:solidFill>
            <a:latin typeface="Arial CE"/>
            <a:cs typeface="Arial CE"/>
          </a:endParaRPr>
        </a:p>
        <a:p>
          <a:pPr algn="l" rtl="0">
            <a:defRPr sz="1000"/>
          </a:pPr>
          <a:r>
            <a:rPr lang="sl-SI" sz="1100" b="0" i="0" u="none" strike="noStrike" baseline="0">
              <a:solidFill>
                <a:srgbClr val="000000"/>
              </a:solidFill>
              <a:latin typeface="Arial CE"/>
              <a:cs typeface="Arial CE"/>
            </a:rPr>
            <a:t>Proizvajalec Swegon tip GOLD RX velikost 20</a:t>
          </a:r>
        </a:p>
      </xdr:txBody>
    </xdr:sp>
    <xdr:clientData/>
  </xdr:twoCellAnchor>
  <xdr:twoCellAnchor>
    <xdr:from>
      <xdr:col>1</xdr:col>
      <xdr:colOff>0</xdr:colOff>
      <xdr:row>289</xdr:row>
      <xdr:rowOff>0</xdr:rowOff>
    </xdr:from>
    <xdr:to>
      <xdr:col>2</xdr:col>
      <xdr:colOff>0</xdr:colOff>
      <xdr:row>289</xdr:row>
      <xdr:rowOff>0</xdr:rowOff>
    </xdr:to>
    <xdr:sp macro="" textlink="">
      <xdr:nvSpPr>
        <xdr:cNvPr id="133" name="Text Box 135"/>
        <xdr:cNvSpPr txBox="1">
          <a:spLocks noChangeArrowheads="1"/>
        </xdr:cNvSpPr>
      </xdr:nvSpPr>
      <xdr:spPr bwMode="auto">
        <a:xfrm>
          <a:off x="238125" y="132121275"/>
          <a:ext cx="26574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CE"/>
              <a:cs typeface="Arial CE"/>
            </a:rPr>
            <a:t>Obtočna črpalka za pogon ogrevnega medija temperature 80 st.C, z navojnimi priključnimi dimezijami DN25, naprimer proizvod IMP  tip GHN 32 A-R,  z naslednjimi obratovalnimi tehničnimi podatki dobavljena skupaj z vsem potrebnim tesnilnim, pritrdilnim ter montažnim materialom:</a:t>
          </a:r>
        </a:p>
        <a:p>
          <a:pPr algn="l" rtl="0">
            <a:defRPr sz="1000"/>
          </a:pPr>
          <a:r>
            <a:rPr lang="sl-SI" sz="1000" b="0" i="0" u="none" strike="noStrike" baseline="0">
              <a:solidFill>
                <a:srgbClr val="000000"/>
              </a:solidFill>
              <a:latin typeface="Arial CE"/>
              <a:cs typeface="Arial CE"/>
            </a:rPr>
            <a:t>qm=1500 kg/h</a:t>
          </a:r>
        </a:p>
        <a:p>
          <a:pPr algn="l" rtl="0">
            <a:defRPr sz="1000"/>
          </a:pPr>
          <a:r>
            <a:rPr lang="sl-SI" sz="1000" b="0" i="0" u="none" strike="noStrike" baseline="0">
              <a:solidFill>
                <a:srgbClr val="000000"/>
              </a:solidFill>
              <a:latin typeface="Arial CE"/>
              <a:cs typeface="Arial CE"/>
            </a:rPr>
            <a:t>dp=31kPa</a:t>
          </a:r>
        </a:p>
        <a:p>
          <a:pPr algn="l" rtl="0">
            <a:defRPr sz="1000"/>
          </a:pPr>
          <a:r>
            <a:rPr lang="sl-SI" sz="1000" b="0" i="0" u="none" strike="noStrike" baseline="0">
              <a:solidFill>
                <a:srgbClr val="000000"/>
              </a:solidFill>
              <a:latin typeface="Arial CE"/>
              <a:cs typeface="Arial CE"/>
            </a:rPr>
            <a:t>Pel=128W (230V/1/50Hz)</a:t>
          </a:r>
        </a:p>
      </xdr:txBody>
    </xdr:sp>
    <xdr:clientData/>
  </xdr:twoCellAnchor>
  <xdr:twoCellAnchor>
    <xdr:from>
      <xdr:col>1</xdr:col>
      <xdr:colOff>0</xdr:colOff>
      <xdr:row>289</xdr:row>
      <xdr:rowOff>0</xdr:rowOff>
    </xdr:from>
    <xdr:to>
      <xdr:col>2</xdr:col>
      <xdr:colOff>0</xdr:colOff>
      <xdr:row>289</xdr:row>
      <xdr:rowOff>0</xdr:rowOff>
    </xdr:to>
    <xdr:sp macro="" textlink="">
      <xdr:nvSpPr>
        <xdr:cNvPr id="134" name="Text Box 136"/>
        <xdr:cNvSpPr txBox="1">
          <a:spLocks noChangeArrowheads="1"/>
        </xdr:cNvSpPr>
      </xdr:nvSpPr>
      <xdr:spPr bwMode="auto">
        <a:xfrm>
          <a:off x="238125" y="132121275"/>
          <a:ext cx="265747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100" b="0" i="0" u="none" strike="noStrike" baseline="0">
              <a:solidFill>
                <a:srgbClr val="000000"/>
              </a:solidFill>
              <a:latin typeface="Arial CE"/>
              <a:cs typeface="Arial CE"/>
            </a:rPr>
            <a:t>Obtočna črpalka za pogon ogrevnega medija temperature 80 st.C, z navojnimi priključnimi dimezijami DN25, naprimer proizvod IMP  tip GHN 32 A-R,  z naslednjimi obratovalnimi tehničnimi podatki dobavljena skupaj z vsem potrebnim tesnilnim, pritrdilnim ter montažnim materialom:</a:t>
          </a:r>
        </a:p>
        <a:p>
          <a:pPr algn="l" rtl="0">
            <a:defRPr sz="1000"/>
          </a:pPr>
          <a:r>
            <a:rPr lang="sl-SI" sz="1100" b="0" i="0" u="none" strike="noStrike" baseline="0">
              <a:solidFill>
                <a:srgbClr val="000000"/>
              </a:solidFill>
              <a:latin typeface="Arial CE"/>
              <a:cs typeface="Arial CE"/>
            </a:rPr>
            <a:t>qm=1940 kg/h</a:t>
          </a:r>
        </a:p>
        <a:p>
          <a:pPr algn="l" rtl="0">
            <a:defRPr sz="1000"/>
          </a:pPr>
          <a:r>
            <a:rPr lang="sl-SI" sz="1100" b="0" i="0" u="none" strike="noStrike" baseline="0">
              <a:solidFill>
                <a:srgbClr val="000000"/>
              </a:solidFill>
              <a:latin typeface="Arial CE"/>
              <a:cs typeface="Arial CE"/>
            </a:rPr>
            <a:t>dp=31kPa</a:t>
          </a:r>
        </a:p>
        <a:p>
          <a:pPr algn="l" rtl="0">
            <a:defRPr sz="1000"/>
          </a:pPr>
          <a:r>
            <a:rPr lang="sl-SI" sz="1100" b="0" i="0" u="none" strike="noStrike" baseline="0">
              <a:solidFill>
                <a:srgbClr val="000000"/>
              </a:solidFill>
              <a:latin typeface="Arial CE"/>
              <a:cs typeface="Arial CE"/>
            </a:rPr>
            <a:t>Pel=128W (230V/1/50Hz)</a:t>
          </a:r>
        </a:p>
      </xdr:txBody>
    </xdr:sp>
    <xdr:clientData/>
  </xdr:twoCellAnchor>
  <xdr:twoCellAnchor>
    <xdr:from>
      <xdr:col>1</xdr:col>
      <xdr:colOff>19050</xdr:colOff>
      <xdr:row>289</xdr:row>
      <xdr:rowOff>0</xdr:rowOff>
    </xdr:from>
    <xdr:to>
      <xdr:col>2</xdr:col>
      <xdr:colOff>0</xdr:colOff>
      <xdr:row>289</xdr:row>
      <xdr:rowOff>0</xdr:rowOff>
    </xdr:to>
    <xdr:sp macro="" textlink="">
      <xdr:nvSpPr>
        <xdr:cNvPr id="135" name="Text Box 137"/>
        <xdr:cNvSpPr txBox="1">
          <a:spLocks noChangeArrowheads="1"/>
        </xdr:cNvSpPr>
      </xdr:nvSpPr>
      <xdr:spPr bwMode="auto">
        <a:xfrm>
          <a:off x="257175" y="132121275"/>
          <a:ext cx="26384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100" b="0" i="0" u="none" strike="noStrike" baseline="0">
              <a:solidFill>
                <a:srgbClr val="000000"/>
              </a:solidFill>
              <a:latin typeface="Arial CE"/>
              <a:cs typeface="Arial CE"/>
            </a:rPr>
            <a:t>Jeklena brezšivna črna cev izdelana po DIN 2440, skupaj z varilnimi loki, varlinim, tesnilnim in pritrdilnim materialom</a:t>
          </a:r>
        </a:p>
      </xdr:txBody>
    </xdr:sp>
    <xdr:clientData/>
  </xdr:twoCellAnchor>
  <xdr:twoCellAnchor>
    <xdr:from>
      <xdr:col>1</xdr:col>
      <xdr:colOff>19050</xdr:colOff>
      <xdr:row>289</xdr:row>
      <xdr:rowOff>0</xdr:rowOff>
    </xdr:from>
    <xdr:to>
      <xdr:col>2</xdr:col>
      <xdr:colOff>0</xdr:colOff>
      <xdr:row>289</xdr:row>
      <xdr:rowOff>0</xdr:rowOff>
    </xdr:to>
    <xdr:sp macro="" textlink="">
      <xdr:nvSpPr>
        <xdr:cNvPr id="136" name="Text Box 138"/>
        <xdr:cNvSpPr txBox="1">
          <a:spLocks noChangeArrowheads="1"/>
        </xdr:cNvSpPr>
      </xdr:nvSpPr>
      <xdr:spPr bwMode="auto">
        <a:xfrm>
          <a:off x="257175" y="132121275"/>
          <a:ext cx="2638425"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sl-SI" sz="1100" b="0" i="0" u="none" strike="noStrike" baseline="0">
              <a:solidFill>
                <a:srgbClr val="000000"/>
              </a:solidFill>
              <a:latin typeface="Arial CE"/>
              <a:cs typeface="Arial CE"/>
            </a:rPr>
            <a:t>Bakrena cev  izdelana po DIN 1786, vključno z materialom za lotanje, fazonskimi kosi in pritrdilnim materialom ter montažnim materialom vse izolirano z izolacijo tipa ITS 13mm</a:t>
          </a: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18"/>
  <sheetViews>
    <sheetView topLeftCell="A16" zoomScaleNormal="100" workbookViewId="0">
      <selection activeCell="B12" sqref="B12:D12"/>
    </sheetView>
  </sheetViews>
  <sheetFormatPr defaultRowHeight="14.25"/>
  <cols>
    <col min="1" max="1" width="2.5703125" style="33" customWidth="1"/>
    <col min="2" max="2" width="57.7109375" style="26" customWidth="1"/>
    <col min="3" max="3" width="5.7109375" style="12" customWidth="1"/>
    <col min="4" max="4" width="15.42578125" style="2" customWidth="1"/>
    <col min="5" max="5" width="13.7109375" style="2" customWidth="1"/>
    <col min="6" max="6" width="16.7109375" style="1" customWidth="1"/>
    <col min="7" max="7" width="1.28515625" style="3" customWidth="1"/>
    <col min="8" max="8" width="15.7109375" style="1" customWidth="1"/>
    <col min="9" max="9" width="9.140625" style="1" hidden="1" customWidth="1"/>
    <col min="10" max="16384" width="9.140625" style="1"/>
  </cols>
  <sheetData>
    <row r="1" spans="1:7" s="9" customFormat="1" ht="19.5" customHeight="1">
      <c r="A1" s="28" t="s">
        <v>1705</v>
      </c>
      <c r="B1" s="22"/>
      <c r="C1" s="8"/>
      <c r="F1" s="1316" t="s">
        <v>1706</v>
      </c>
    </row>
    <row r="2" spans="1:7" s="7" customFormat="1" ht="11.25">
      <c r="A2" s="29"/>
      <c r="B2" s="23"/>
      <c r="C2" s="10"/>
    </row>
    <row r="3" spans="1:7" s="7" customFormat="1" ht="11.1" customHeight="1">
      <c r="A3" s="29"/>
      <c r="B3" s="23"/>
      <c r="G3" s="15"/>
    </row>
    <row r="4" spans="1:7" s="7" customFormat="1" ht="11.1" customHeight="1">
      <c r="A4" s="29"/>
      <c r="B4" s="23"/>
      <c r="G4" s="15"/>
    </row>
    <row r="5" spans="1:7" s="7" customFormat="1" ht="11.1" customHeight="1">
      <c r="A5" s="29"/>
      <c r="B5" s="23"/>
      <c r="G5" s="15"/>
    </row>
    <row r="6" spans="1:7" s="7" customFormat="1" ht="11.1" customHeight="1">
      <c r="A6" s="29"/>
      <c r="B6" s="23"/>
      <c r="G6" s="15"/>
    </row>
    <row r="7" spans="1:7" s="7" customFormat="1" ht="11.1" customHeight="1">
      <c r="A7" s="342"/>
      <c r="B7" s="342"/>
      <c r="C7" s="520"/>
      <c r="D7" s="343"/>
      <c r="E7" s="343"/>
      <c r="F7" s="250"/>
      <c r="G7" s="15"/>
    </row>
    <row r="8" spans="1:7" s="7" customFormat="1" ht="11.1" customHeight="1">
      <c r="A8" s="335"/>
      <c r="B8" s="335"/>
      <c r="C8" s="336"/>
      <c r="D8" s="337"/>
      <c r="E8" s="337"/>
      <c r="F8" s="250"/>
      <c r="G8" s="15"/>
    </row>
    <row r="9" spans="1:7" s="14" customFormat="1" ht="11.1" customHeight="1">
      <c r="A9" s="335"/>
      <c r="B9" s="335"/>
      <c r="C9" s="336"/>
      <c r="D9" s="337"/>
      <c r="E9" s="337"/>
      <c r="F9" s="337"/>
      <c r="G9" s="16"/>
    </row>
    <row r="10" spans="1:7" s="5" customFormat="1" ht="12.75">
      <c r="A10" s="36"/>
      <c r="B10" s="37"/>
      <c r="C10" s="11"/>
      <c r="G10" s="17"/>
    </row>
    <row r="11" spans="1:7" s="5" customFormat="1" ht="12.75">
      <c r="A11" s="36"/>
      <c r="B11" s="1324"/>
      <c r="C11" s="1324"/>
      <c r="D11" s="1324"/>
      <c r="E11" s="1324"/>
      <c r="F11" s="1324"/>
      <c r="G11" s="17"/>
    </row>
    <row r="12" spans="1:7" s="5" customFormat="1" ht="61.5" customHeight="1">
      <c r="A12" s="31"/>
      <c r="B12" s="1320" t="s">
        <v>1707</v>
      </c>
      <c r="C12" s="1321"/>
      <c r="D12" s="1321"/>
      <c r="G12" s="17"/>
    </row>
    <row r="13" spans="1:7" s="5" customFormat="1" ht="15.75">
      <c r="A13" s="31"/>
      <c r="B13" s="25"/>
      <c r="C13" s="11"/>
      <c r="G13" s="17"/>
    </row>
    <row r="14" spans="1:7" s="5" customFormat="1" ht="15.75">
      <c r="A14" s="31"/>
      <c r="B14" s="25"/>
      <c r="C14" s="11"/>
      <c r="G14" s="17"/>
    </row>
    <row r="15" spans="1:7" s="5" customFormat="1" ht="15.75">
      <c r="A15" s="31"/>
      <c r="B15" s="25"/>
      <c r="C15" s="11"/>
      <c r="G15" s="17"/>
    </row>
    <row r="16" spans="1:7" customFormat="1" ht="20.25">
      <c r="A16" s="46"/>
      <c r="B16" s="85" t="s">
        <v>1709</v>
      </c>
      <c r="C16" s="40"/>
      <c r="G16" s="41"/>
    </row>
    <row r="17" spans="1:7" customFormat="1" ht="15">
      <c r="A17" s="38"/>
      <c r="B17" s="39"/>
      <c r="C17" s="40"/>
      <c r="G17" s="41"/>
    </row>
    <row r="18" spans="1:7" s="44" customFormat="1" ht="12.75">
      <c r="A18" s="42"/>
      <c r="B18" s="37"/>
      <c r="C18" s="43"/>
      <c r="G18" s="45"/>
    </row>
    <row r="19" spans="1:7" s="5" customFormat="1" ht="15.75">
      <c r="A19" s="31"/>
      <c r="B19" s="84"/>
      <c r="C19" s="11"/>
      <c r="G19" s="17"/>
    </row>
    <row r="20" spans="1:7" s="5" customFormat="1" ht="15.75">
      <c r="A20" s="31"/>
      <c r="B20" s="84"/>
      <c r="C20" s="11"/>
      <c r="G20" s="17"/>
    </row>
    <row r="21" spans="1:7" customFormat="1" ht="15.75">
      <c r="A21" s="38"/>
      <c r="B21" s="84"/>
      <c r="C21" s="40"/>
      <c r="G21" s="41"/>
    </row>
    <row r="22" spans="1:7" customFormat="1" ht="15">
      <c r="A22" s="38"/>
      <c r="B22" s="39"/>
      <c r="C22" s="40"/>
      <c r="G22" s="41"/>
    </row>
    <row r="23" spans="1:7" customFormat="1" ht="15">
      <c r="A23" s="38"/>
      <c r="B23" s="39"/>
      <c r="C23" s="40"/>
      <c r="G23" s="41"/>
    </row>
    <row r="24" spans="1:7" s="44" customFormat="1" ht="12.75">
      <c r="A24" s="42"/>
      <c r="B24" s="37" t="s">
        <v>34</v>
      </c>
      <c r="C24" s="43"/>
      <c r="G24" s="45"/>
    </row>
    <row r="25" spans="1:7" s="5" customFormat="1" ht="31.5">
      <c r="A25" s="31"/>
      <c r="B25" s="84" t="s">
        <v>234</v>
      </c>
      <c r="C25" s="11"/>
      <c r="G25" s="17"/>
    </row>
    <row r="26" spans="1:7" s="5" customFormat="1" ht="15.75">
      <c r="A26" s="31"/>
      <c r="B26" s="84" t="s">
        <v>235</v>
      </c>
      <c r="C26" s="11"/>
      <c r="G26" s="17"/>
    </row>
    <row r="27" spans="1:7" customFormat="1" ht="15.75">
      <c r="A27" s="38"/>
      <c r="B27" s="84" t="s">
        <v>236</v>
      </c>
      <c r="C27" s="40"/>
      <c r="G27" s="41"/>
    </row>
    <row r="28" spans="1:7" customFormat="1" ht="20.25">
      <c r="A28" s="46"/>
      <c r="B28" s="76"/>
      <c r="C28" s="40"/>
      <c r="G28" s="41"/>
    </row>
    <row r="29" spans="1:7" customFormat="1" ht="15">
      <c r="A29" s="38"/>
      <c r="B29" s="39"/>
      <c r="C29" s="40"/>
      <c r="G29" s="41"/>
    </row>
    <row r="30" spans="1:7" customFormat="1" ht="15">
      <c r="A30" s="38"/>
      <c r="B30" s="39"/>
      <c r="C30" s="40"/>
      <c r="G30" s="41"/>
    </row>
    <row r="31" spans="1:7" customFormat="1" ht="15">
      <c r="A31" s="38"/>
      <c r="B31" s="39"/>
      <c r="C31" s="40"/>
      <c r="G31" s="41"/>
    </row>
    <row r="32" spans="1:7" s="48" customFormat="1" ht="15">
      <c r="A32" s="38"/>
      <c r="B32" s="39"/>
      <c r="C32" s="47"/>
      <c r="G32" s="49"/>
    </row>
    <row r="33" spans="1:7" s="48" customFormat="1" ht="15">
      <c r="A33" s="38"/>
      <c r="B33" s="39" t="s">
        <v>1708</v>
      </c>
      <c r="C33" s="47"/>
      <c r="G33" s="49"/>
    </row>
    <row r="34" spans="1:7" s="48" customFormat="1" ht="15">
      <c r="A34" s="38"/>
      <c r="B34" s="39"/>
      <c r="C34" s="47"/>
      <c r="G34" s="49"/>
    </row>
    <row r="35" spans="1:7" s="48" customFormat="1" ht="15">
      <c r="A35" s="38"/>
      <c r="B35" s="39"/>
      <c r="C35" s="47"/>
      <c r="G35" s="49"/>
    </row>
    <row r="36" spans="1:7" s="53" customFormat="1">
      <c r="A36" s="50"/>
      <c r="B36" s="51"/>
      <c r="C36" s="52"/>
      <c r="G36" s="54"/>
    </row>
    <row r="37" spans="1:7" s="53" customFormat="1">
      <c r="A37" s="50"/>
      <c r="B37" s="51"/>
      <c r="C37" s="52"/>
      <c r="G37" s="54"/>
    </row>
    <row r="38" spans="1:7" s="53" customFormat="1">
      <c r="A38" s="50"/>
      <c r="B38" s="51"/>
      <c r="C38" s="52"/>
      <c r="G38" s="54"/>
    </row>
    <row r="39" spans="1:7" s="53" customFormat="1">
      <c r="A39" s="50"/>
      <c r="B39" s="77"/>
      <c r="C39" s="52"/>
      <c r="G39" s="54"/>
    </row>
    <row r="40" spans="1:7" s="48" customFormat="1" ht="15">
      <c r="A40" s="38"/>
      <c r="B40" s="39"/>
      <c r="C40" s="47"/>
      <c r="G40" s="49"/>
    </row>
    <row r="41" spans="1:7" s="79" customFormat="1" ht="28.5" customHeight="1">
      <c r="A41" s="78"/>
      <c r="B41" s="1323"/>
      <c r="C41" s="1323"/>
      <c r="D41" s="1323"/>
      <c r="E41" s="80"/>
    </row>
    <row r="42" spans="1:7" s="79" customFormat="1" ht="28.5" customHeight="1">
      <c r="A42" s="78"/>
      <c r="B42" s="465"/>
      <c r="C42" s="81"/>
      <c r="D42" s="81"/>
      <c r="E42" s="80"/>
    </row>
    <row r="43" spans="1:7" s="3" customFormat="1" ht="28.5" customHeight="1">
      <c r="A43" s="55"/>
      <c r="B43" s="1322"/>
      <c r="C43" s="1322"/>
      <c r="D43" s="1322"/>
      <c r="E43" s="4"/>
    </row>
    <row r="44" spans="1:7" s="3" customFormat="1" ht="22.5" customHeight="1">
      <c r="A44" s="56"/>
      <c r="B44" s="176"/>
      <c r="C44" s="1322"/>
      <c r="D44" s="1322"/>
      <c r="E44" s="4"/>
    </row>
    <row r="45" spans="1:7" s="48" customFormat="1" ht="15">
      <c r="A45" s="38"/>
      <c r="B45" s="39"/>
      <c r="C45" s="47"/>
      <c r="G45" s="49"/>
    </row>
    <row r="46" spans="1:7" s="61" customFormat="1" ht="15.75">
      <c r="A46" s="57"/>
      <c r="B46" s="519"/>
      <c r="C46" s="58"/>
      <c r="D46" s="59"/>
      <c r="E46" s="59"/>
      <c r="F46" s="58"/>
      <c r="G46" s="60"/>
    </row>
    <row r="47" spans="1:7" s="3" customFormat="1" ht="18">
      <c r="A47" s="55"/>
      <c r="B47" s="51"/>
      <c r="C47" s="13"/>
      <c r="D47" s="4"/>
      <c r="E47" s="4"/>
    </row>
    <row r="48" spans="1:7" s="3" customFormat="1" ht="15.75">
      <c r="A48" s="56"/>
      <c r="B48" s="51"/>
      <c r="C48" s="13"/>
      <c r="D48" s="4"/>
      <c r="E48" s="4"/>
    </row>
    <row r="49" spans="1:8" s="3" customFormat="1">
      <c r="A49" s="32"/>
      <c r="B49" s="51"/>
      <c r="C49" s="13"/>
      <c r="D49" s="4"/>
      <c r="E49" s="4"/>
      <c r="F49" s="4"/>
    </row>
    <row r="50" spans="1:8" s="3" customFormat="1" ht="15">
      <c r="A50" s="32"/>
      <c r="B50" s="39"/>
      <c r="C50" s="13"/>
      <c r="D50" s="4"/>
      <c r="E50" s="4"/>
      <c r="G50" s="4"/>
    </row>
    <row r="51" spans="1:8" s="3" customFormat="1" ht="18">
      <c r="A51" s="32"/>
      <c r="B51" s="62"/>
      <c r="C51" s="13"/>
      <c r="D51" s="4"/>
      <c r="E51" s="4"/>
      <c r="F51" s="4"/>
    </row>
    <row r="52" spans="1:8" s="3" customFormat="1" ht="15.75">
      <c r="A52" s="32"/>
      <c r="B52" s="34"/>
      <c r="C52" s="13"/>
      <c r="D52" s="4"/>
      <c r="E52" s="4"/>
    </row>
    <row r="53" spans="1:8" s="3" customFormat="1">
      <c r="A53" s="32"/>
      <c r="B53" s="27"/>
      <c r="C53" s="13"/>
      <c r="D53" s="4"/>
      <c r="E53" s="4"/>
      <c r="F53" s="4"/>
    </row>
    <row r="54" spans="1:8" s="3" customFormat="1">
      <c r="A54" s="32"/>
      <c r="B54" s="27"/>
      <c r="C54" s="13"/>
      <c r="D54" s="4"/>
      <c r="E54" s="4"/>
    </row>
    <row r="55" spans="1:8" s="3" customFormat="1" ht="71.25" customHeight="1">
      <c r="A55" s="32"/>
      <c r="B55" s="27"/>
      <c r="C55" s="13"/>
      <c r="D55" s="4"/>
      <c r="E55" s="4"/>
    </row>
    <row r="56" spans="1:8" s="3" customFormat="1">
      <c r="A56" s="32"/>
      <c r="B56" s="27"/>
      <c r="C56" s="13"/>
      <c r="D56" s="4"/>
      <c r="E56" s="4"/>
      <c r="H56" s="63"/>
    </row>
    <row r="57" spans="1:8" s="3" customFormat="1">
      <c r="A57" s="32"/>
      <c r="B57" s="27"/>
      <c r="C57" s="13"/>
      <c r="D57" s="4"/>
      <c r="E57" s="4"/>
      <c r="F57" s="4"/>
      <c r="G57" s="4"/>
    </row>
    <row r="58" spans="1:8" s="3" customFormat="1">
      <c r="A58" s="32"/>
      <c r="B58" s="27"/>
      <c r="C58" s="13"/>
      <c r="D58" s="4"/>
      <c r="E58" s="4"/>
      <c r="F58" s="4"/>
      <c r="G58" s="4"/>
    </row>
    <row r="59" spans="1:8" s="3" customFormat="1">
      <c r="A59" s="32"/>
      <c r="B59" s="27"/>
      <c r="C59" s="13"/>
      <c r="D59" s="4"/>
      <c r="E59" s="4"/>
      <c r="F59" s="4"/>
      <c r="G59" s="4"/>
    </row>
    <row r="60" spans="1:8" s="3" customFormat="1">
      <c r="A60" s="32"/>
      <c r="B60" s="64"/>
      <c r="C60" s="13"/>
      <c r="D60" s="4"/>
      <c r="E60" s="4"/>
      <c r="F60" s="4"/>
      <c r="G60" s="4"/>
    </row>
    <row r="61" spans="1:8" s="3" customFormat="1" ht="14.25" customHeight="1">
      <c r="A61" s="32"/>
      <c r="B61" s="65"/>
      <c r="C61" s="13"/>
      <c r="F61" s="66"/>
      <c r="G61" s="4"/>
    </row>
    <row r="62" spans="1:8" s="3" customFormat="1" ht="42.75" customHeight="1">
      <c r="A62" s="32"/>
      <c r="B62" s="65"/>
      <c r="C62" s="13"/>
      <c r="D62" s="4"/>
      <c r="E62" s="4"/>
      <c r="F62" s="4"/>
    </row>
    <row r="63" spans="1:8" s="3" customFormat="1" ht="14.25" customHeight="1">
      <c r="A63" s="32"/>
      <c r="B63" s="65"/>
      <c r="C63" s="13"/>
      <c r="D63" s="4"/>
      <c r="E63" s="4"/>
      <c r="F63" s="4"/>
      <c r="G63" s="66"/>
    </row>
    <row r="64" spans="1:8" s="3" customFormat="1" ht="57" customHeight="1">
      <c r="A64" s="32"/>
      <c r="B64" s="27"/>
      <c r="C64" s="13"/>
      <c r="D64" s="4"/>
      <c r="E64" s="4"/>
      <c r="F64" s="4"/>
    </row>
    <row r="65" spans="1:8" s="3" customFormat="1">
      <c r="A65" s="32"/>
      <c r="B65" s="27"/>
      <c r="C65" s="13"/>
      <c r="D65" s="4"/>
      <c r="E65" s="4"/>
      <c r="G65" s="4"/>
    </row>
    <row r="66" spans="1:8" s="3" customFormat="1">
      <c r="A66" s="32"/>
      <c r="B66" s="27"/>
      <c r="C66" s="13"/>
      <c r="D66" s="4"/>
      <c r="E66" s="4"/>
      <c r="G66" s="4"/>
    </row>
    <row r="67" spans="1:8" s="3" customFormat="1">
      <c r="A67" s="32"/>
      <c r="B67" s="27"/>
      <c r="C67" s="13"/>
      <c r="D67" s="4"/>
      <c r="E67" s="4"/>
      <c r="F67" s="4"/>
    </row>
    <row r="68" spans="1:8" s="3" customFormat="1">
      <c r="A68" s="32"/>
      <c r="B68" s="27"/>
      <c r="C68" s="13"/>
      <c r="D68" s="4"/>
      <c r="E68" s="4"/>
      <c r="G68" s="4"/>
      <c r="H68" s="35"/>
    </row>
    <row r="69" spans="1:8" s="3" customFormat="1" ht="159.94999999999999" customHeight="1">
      <c r="A69" s="32"/>
      <c r="B69" s="27"/>
      <c r="C69" s="13"/>
      <c r="D69" s="4"/>
      <c r="E69" s="4"/>
      <c r="H69" s="35"/>
    </row>
    <row r="70" spans="1:8" s="3" customFormat="1">
      <c r="A70" s="32"/>
      <c r="B70" s="27"/>
      <c r="C70" s="13"/>
      <c r="D70" s="4"/>
      <c r="E70" s="4"/>
    </row>
    <row r="71" spans="1:8" s="3" customFormat="1">
      <c r="A71" s="32"/>
      <c r="B71" s="27"/>
      <c r="C71" s="13"/>
      <c r="D71" s="4"/>
      <c r="E71" s="4"/>
      <c r="F71" s="4"/>
    </row>
    <row r="72" spans="1:8" s="3" customFormat="1">
      <c r="A72" s="32"/>
      <c r="B72" s="65"/>
      <c r="C72" s="13"/>
      <c r="D72" s="4"/>
      <c r="E72" s="4"/>
      <c r="F72" s="4"/>
    </row>
    <row r="73" spans="1:8" s="3" customFormat="1">
      <c r="A73" s="32"/>
      <c r="B73" s="27"/>
      <c r="C73" s="13"/>
      <c r="D73" s="4"/>
      <c r="E73" s="4"/>
      <c r="F73" s="4"/>
    </row>
    <row r="74" spans="1:8" s="3" customFormat="1">
      <c r="A74" s="32"/>
      <c r="B74" s="65"/>
      <c r="C74" s="13"/>
      <c r="D74" s="4"/>
      <c r="E74" s="4"/>
      <c r="F74" s="4"/>
    </row>
    <row r="75" spans="1:8" s="3" customFormat="1">
      <c r="A75" s="32"/>
      <c r="B75" s="65"/>
      <c r="C75" s="13"/>
      <c r="D75" s="4"/>
      <c r="E75" s="4"/>
      <c r="F75" s="4"/>
    </row>
    <row r="76" spans="1:8" s="3" customFormat="1">
      <c r="A76" s="32"/>
      <c r="B76" s="65"/>
      <c r="C76" s="13"/>
      <c r="D76" s="4"/>
      <c r="E76" s="4"/>
      <c r="F76" s="4"/>
      <c r="G76" s="4"/>
    </row>
    <row r="77" spans="1:8" s="3" customFormat="1" ht="159.94999999999999" customHeight="1">
      <c r="A77" s="32"/>
      <c r="B77" s="65"/>
      <c r="C77" s="13"/>
      <c r="D77" s="4"/>
      <c r="E77" s="4"/>
      <c r="H77" s="35"/>
    </row>
    <row r="78" spans="1:8" s="3" customFormat="1">
      <c r="A78" s="32"/>
      <c r="B78" s="65"/>
      <c r="C78" s="67"/>
      <c r="D78" s="4"/>
      <c r="E78" s="4"/>
    </row>
    <row r="79" spans="1:8" s="3" customFormat="1">
      <c r="A79" s="32"/>
      <c r="B79" s="65"/>
      <c r="C79" s="13"/>
      <c r="D79" s="4"/>
      <c r="E79" s="4"/>
      <c r="F79" s="4"/>
    </row>
    <row r="80" spans="1:8" s="3" customFormat="1">
      <c r="A80" s="32"/>
      <c r="B80" s="65"/>
      <c r="C80" s="13"/>
      <c r="D80" s="4"/>
      <c r="E80" s="4"/>
      <c r="F80" s="4"/>
    </row>
    <row r="81" spans="1:7" s="3" customFormat="1">
      <c r="A81" s="32"/>
      <c r="B81" s="27"/>
      <c r="C81" s="13"/>
      <c r="D81" s="4"/>
      <c r="E81" s="4"/>
      <c r="F81" s="4"/>
    </row>
    <row r="82" spans="1:7" s="3" customFormat="1">
      <c r="A82" s="32"/>
      <c r="B82" s="65"/>
      <c r="C82" s="13"/>
      <c r="D82" s="4"/>
      <c r="E82" s="4"/>
    </row>
    <row r="83" spans="1:7" s="3" customFormat="1">
      <c r="A83" s="32"/>
      <c r="B83" s="65"/>
      <c r="C83" s="13"/>
      <c r="D83" s="4"/>
      <c r="E83" s="4"/>
      <c r="F83" s="4"/>
    </row>
    <row r="84" spans="1:7" s="3" customFormat="1">
      <c r="A84" s="32"/>
      <c r="B84" s="65"/>
      <c r="C84" s="13"/>
      <c r="D84" s="4"/>
      <c r="E84" s="4"/>
      <c r="F84" s="4"/>
    </row>
    <row r="85" spans="1:7" s="3" customFormat="1" ht="60" customHeight="1">
      <c r="A85" s="32"/>
      <c r="B85" s="27"/>
      <c r="C85" s="13"/>
      <c r="D85" s="4"/>
      <c r="E85" s="4"/>
      <c r="F85" s="4"/>
    </row>
    <row r="86" spans="1:7" s="3" customFormat="1">
      <c r="A86" s="32"/>
      <c r="B86" s="68"/>
      <c r="C86" s="13"/>
      <c r="D86" s="4"/>
      <c r="E86" s="4"/>
      <c r="F86" s="4"/>
    </row>
    <row r="87" spans="1:7" s="3" customFormat="1">
      <c r="A87" s="32"/>
      <c r="B87" s="27"/>
      <c r="C87" s="13"/>
      <c r="D87" s="4"/>
      <c r="E87" s="4"/>
      <c r="F87" s="4"/>
      <c r="G87" s="66"/>
    </row>
    <row r="88" spans="1:7" s="3" customFormat="1">
      <c r="A88" s="32"/>
      <c r="B88" s="27"/>
      <c r="C88" s="13"/>
      <c r="D88" s="4"/>
      <c r="E88" s="4"/>
      <c r="G88" s="4"/>
    </row>
    <row r="89" spans="1:7" s="3" customFormat="1">
      <c r="A89" s="32"/>
      <c r="B89" s="27"/>
      <c r="C89" s="13"/>
      <c r="D89" s="4"/>
      <c r="E89" s="4"/>
      <c r="F89" s="4"/>
    </row>
    <row r="90" spans="1:7" s="3" customFormat="1">
      <c r="A90" s="32"/>
      <c r="B90" s="27"/>
      <c r="C90" s="13"/>
      <c r="F90" s="66"/>
    </row>
    <row r="91" spans="1:7" s="3" customFormat="1">
      <c r="A91" s="32"/>
      <c r="B91" s="27"/>
      <c r="C91" s="13"/>
      <c r="D91" s="4"/>
      <c r="E91" s="4"/>
      <c r="F91" s="4"/>
    </row>
    <row r="92" spans="1:7" s="3" customFormat="1">
      <c r="A92" s="32"/>
      <c r="B92" s="27"/>
      <c r="C92" s="13"/>
      <c r="D92" s="4"/>
      <c r="E92" s="4"/>
      <c r="G92" s="66"/>
    </row>
    <row r="93" spans="1:7" s="3" customFormat="1" ht="85.5" customHeight="1">
      <c r="A93" s="32"/>
      <c r="B93" s="27"/>
      <c r="C93" s="13"/>
      <c r="D93" s="4"/>
      <c r="E93" s="4"/>
      <c r="F93" s="4"/>
    </row>
    <row r="94" spans="1:7" s="3" customFormat="1">
      <c r="A94" s="32"/>
      <c r="B94" s="27"/>
      <c r="C94" s="13"/>
      <c r="D94" s="4"/>
      <c r="E94" s="4"/>
      <c r="F94" s="4"/>
    </row>
    <row r="95" spans="1:7" s="3" customFormat="1" ht="28.5" customHeight="1">
      <c r="A95" s="32"/>
      <c r="B95" s="27"/>
      <c r="C95" s="13"/>
      <c r="D95" s="4"/>
      <c r="E95" s="4"/>
      <c r="F95" s="4"/>
    </row>
    <row r="96" spans="1:7" s="3" customFormat="1">
      <c r="A96" s="32"/>
      <c r="B96" s="27"/>
      <c r="C96" s="69"/>
      <c r="D96" s="18"/>
      <c r="E96" s="18"/>
      <c r="F96" s="18"/>
    </row>
    <row r="97" spans="1:7" s="3" customFormat="1" ht="185.25" customHeight="1">
      <c r="A97" s="70"/>
      <c r="B97" s="27"/>
      <c r="C97" s="69"/>
      <c r="D97" s="18"/>
      <c r="E97" s="18"/>
      <c r="F97" s="18"/>
      <c r="G97" s="4"/>
    </row>
    <row r="98" spans="1:7" s="18" customFormat="1">
      <c r="A98" s="35"/>
      <c r="B98" s="27"/>
      <c r="C98" s="69"/>
      <c r="D98" s="4"/>
      <c r="E98" s="4"/>
      <c r="F98" s="4"/>
    </row>
    <row r="99" spans="1:7" s="18" customFormat="1">
      <c r="A99" s="35"/>
      <c r="B99" s="27"/>
      <c r="C99" s="69"/>
      <c r="D99" s="4"/>
      <c r="E99" s="4"/>
      <c r="F99" s="4"/>
    </row>
    <row r="100" spans="1:7" s="18" customFormat="1">
      <c r="A100" s="35"/>
      <c r="B100" s="27"/>
      <c r="C100" s="69"/>
      <c r="D100" s="4"/>
      <c r="E100" s="4"/>
      <c r="F100" s="4"/>
    </row>
    <row r="101" spans="1:7" s="18" customFormat="1">
      <c r="A101" s="35"/>
      <c r="B101" s="71"/>
      <c r="C101" s="69"/>
      <c r="D101" s="4"/>
      <c r="E101" s="4"/>
      <c r="F101" s="4"/>
    </row>
    <row r="102" spans="1:7" s="18" customFormat="1">
      <c r="A102" s="35"/>
      <c r="B102" s="72"/>
      <c r="C102" s="69"/>
      <c r="D102" s="4"/>
      <c r="E102" s="4"/>
      <c r="F102" s="4"/>
    </row>
    <row r="103" spans="1:7" s="18" customFormat="1">
      <c r="A103" s="32"/>
      <c r="B103" s="72"/>
      <c r="C103" s="69"/>
      <c r="D103" s="4"/>
      <c r="E103" s="4"/>
      <c r="F103" s="4"/>
      <c r="G103" s="4"/>
    </row>
    <row r="104" spans="1:7" s="18" customFormat="1" ht="114" customHeight="1">
      <c r="A104" s="70"/>
      <c r="B104" s="72"/>
      <c r="C104" s="69"/>
      <c r="G104" s="4"/>
    </row>
    <row r="105" spans="1:7" s="18" customFormat="1">
      <c r="A105" s="32"/>
      <c r="B105" s="72"/>
      <c r="C105" s="69"/>
      <c r="D105" s="4"/>
      <c r="E105" s="4"/>
      <c r="F105" s="4"/>
    </row>
    <row r="106" spans="1:7" s="18" customFormat="1">
      <c r="A106" s="32"/>
      <c r="B106" s="72"/>
      <c r="C106" s="69"/>
      <c r="D106" s="4"/>
      <c r="E106" s="4"/>
      <c r="F106" s="4"/>
    </row>
    <row r="107" spans="1:7" s="18" customFormat="1" ht="15">
      <c r="A107" s="73"/>
      <c r="B107" s="65"/>
      <c r="C107" s="74"/>
      <c r="D107" s="19"/>
      <c r="E107" s="19"/>
      <c r="F107" s="19"/>
    </row>
    <row r="108" spans="1:7" s="18" customFormat="1">
      <c r="A108" s="32"/>
      <c r="B108" s="71"/>
      <c r="C108" s="13"/>
      <c r="D108" s="4"/>
      <c r="E108" s="4"/>
      <c r="F108" s="3"/>
    </row>
    <row r="109" spans="1:7" s="6" customFormat="1">
      <c r="A109" s="32"/>
      <c r="B109" s="65"/>
      <c r="C109" s="13"/>
      <c r="D109" s="4"/>
      <c r="E109" s="4"/>
      <c r="F109" s="3"/>
      <c r="G109" s="18"/>
    </row>
    <row r="110" spans="1:7" s="6" customFormat="1">
      <c r="A110" s="32"/>
      <c r="B110" s="65"/>
      <c r="C110" s="13"/>
      <c r="D110" s="4"/>
      <c r="E110" s="4"/>
      <c r="F110" s="3"/>
      <c r="G110" s="18"/>
    </row>
    <row r="111" spans="1:7" s="6" customFormat="1" ht="15.75">
      <c r="A111" s="32"/>
      <c r="B111" s="34"/>
      <c r="C111" s="13"/>
      <c r="D111" s="4"/>
      <c r="E111" s="4"/>
      <c r="F111" s="3"/>
      <c r="G111" s="4"/>
    </row>
    <row r="112" spans="1:7" s="6" customFormat="1" ht="15">
      <c r="A112" s="32"/>
      <c r="B112" s="27"/>
      <c r="C112" s="13"/>
      <c r="D112" s="4"/>
      <c r="E112" s="4"/>
      <c r="F112" s="3"/>
      <c r="G112" s="19"/>
    </row>
    <row r="113" spans="1:7" s="6" customFormat="1">
      <c r="A113" s="32"/>
      <c r="B113" s="27"/>
      <c r="C113" s="13"/>
      <c r="D113" s="4"/>
      <c r="E113" s="4"/>
      <c r="F113" s="3"/>
      <c r="G113" s="3"/>
    </row>
    <row r="114" spans="1:7">
      <c r="B114" s="27"/>
    </row>
    <row r="115" spans="1:7" s="18" customFormat="1">
      <c r="A115" s="33"/>
      <c r="B115" s="27"/>
      <c r="C115" s="12"/>
      <c r="D115" s="2"/>
      <c r="E115" s="2"/>
      <c r="F115" s="1"/>
      <c r="G115" s="3"/>
    </row>
    <row r="116" spans="1:7" s="3" customFormat="1">
      <c r="A116" s="33"/>
      <c r="B116" s="27"/>
      <c r="C116" s="12"/>
      <c r="D116" s="2"/>
      <c r="E116" s="2"/>
      <c r="F116" s="1"/>
    </row>
    <row r="117" spans="1:7" s="20" customFormat="1" ht="15">
      <c r="A117" s="33"/>
      <c r="B117" s="27"/>
      <c r="C117" s="12"/>
      <c r="D117" s="2"/>
      <c r="E117" s="2"/>
      <c r="F117" s="1"/>
      <c r="G117" s="3"/>
    </row>
    <row r="118" spans="1:7" s="21" customFormat="1">
      <c r="A118" s="33"/>
      <c r="B118" s="26"/>
      <c r="C118" s="12"/>
      <c r="D118" s="2"/>
      <c r="E118" s="2"/>
      <c r="F118" s="1"/>
      <c r="G118" s="3"/>
    </row>
  </sheetData>
  <mergeCells count="5">
    <mergeCell ref="B12:D12"/>
    <mergeCell ref="B43:D43"/>
    <mergeCell ref="C44:D44"/>
    <mergeCell ref="B41:D41"/>
    <mergeCell ref="B11:F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4"/>
  <sheetViews>
    <sheetView zoomScale="115" zoomScaleNormal="125" zoomScaleSheetLayoutView="125" workbookViewId="0">
      <selection sqref="A1:XFD1"/>
    </sheetView>
  </sheetViews>
  <sheetFormatPr defaultRowHeight="14.25"/>
  <cols>
    <col min="1" max="1" width="8.7109375" style="118" customWidth="1"/>
    <col min="2" max="2" width="53.42578125" style="119" customWidth="1"/>
    <col min="3" max="3" width="21.28515625" style="103" customWidth="1"/>
    <col min="4" max="4" width="15.7109375" style="103" customWidth="1"/>
    <col min="5" max="5" width="16.7109375" style="101" customWidth="1"/>
    <col min="6" max="6" width="0.85546875" style="102" customWidth="1"/>
    <col min="7" max="7" width="9.140625" style="101" hidden="1" customWidth="1"/>
    <col min="8" max="9" width="12.7109375" style="101" bestFit="1" customWidth="1"/>
    <col min="10" max="16384" width="9.140625" style="101"/>
  </cols>
  <sheetData>
    <row r="1" spans="1:9" s="9" customFormat="1" ht="42" customHeight="1">
      <c r="A1" s="28"/>
      <c r="B1" s="1317" t="s">
        <v>1710</v>
      </c>
      <c r="C1" s="8"/>
      <c r="D1" s="250"/>
      <c r="E1" s="250"/>
      <c r="F1" s="250"/>
    </row>
    <row r="2" spans="1:9" s="7" customFormat="1" ht="11.1" customHeight="1">
      <c r="A2" s="29"/>
      <c r="B2" s="23"/>
      <c r="C2" s="250"/>
      <c r="D2" s="250"/>
      <c r="E2" s="15"/>
      <c r="F2" s="15"/>
    </row>
    <row r="3" spans="1:9" s="7" customFormat="1" ht="11.1" customHeight="1">
      <c r="A3" s="29"/>
      <c r="B3" s="23"/>
      <c r="C3" s="251"/>
      <c r="D3" s="15"/>
      <c r="E3" s="15"/>
      <c r="F3" s="15"/>
    </row>
    <row r="4" spans="1:9" s="14" customFormat="1" ht="11.1" customHeight="1">
      <c r="A4" s="30"/>
      <c r="B4" s="24"/>
      <c r="C4" s="272"/>
      <c r="D4" s="16"/>
      <c r="E4" s="16"/>
      <c r="F4" s="16"/>
    </row>
    <row r="5" spans="1:9" s="258" customFormat="1" ht="17.100000000000001" customHeight="1">
      <c r="A5" s="295"/>
      <c r="B5" s="256"/>
      <c r="C5" s="296"/>
      <c r="D5" s="296"/>
      <c r="E5" s="296"/>
      <c r="F5" s="257"/>
    </row>
    <row r="6" spans="1:9" s="298" customFormat="1" ht="22.5" customHeight="1">
      <c r="A6" s="399"/>
      <c r="B6" s="400" t="s">
        <v>363</v>
      </c>
      <c r="C6" s="401"/>
      <c r="D6" s="398"/>
      <c r="E6" s="398"/>
      <c r="F6" s="297"/>
    </row>
    <row r="7" spans="1:9" s="1" customFormat="1" ht="12.75" customHeight="1">
      <c r="A7" s="402"/>
      <c r="B7" s="403"/>
      <c r="C7" s="404"/>
      <c r="D7" s="4"/>
      <c r="E7" s="3"/>
      <c r="F7" s="3"/>
    </row>
    <row r="8" spans="1:9" s="1305" customFormat="1" ht="12.75" customHeight="1">
      <c r="A8" s="1309" t="s">
        <v>1655</v>
      </c>
      <c r="B8" s="1302" t="s">
        <v>61</v>
      </c>
      <c r="C8" s="1303">
        <f>RUŠITEV!F39</f>
        <v>0</v>
      </c>
      <c r="D8" s="1304"/>
      <c r="E8" s="20"/>
      <c r="F8" s="20"/>
    </row>
    <row r="9" spans="1:9" s="301" customFormat="1" ht="15.95" customHeight="1">
      <c r="A9" s="405" t="s">
        <v>7</v>
      </c>
      <c r="B9" s="410" t="s">
        <v>12</v>
      </c>
      <c r="C9" s="411">
        <f>'GRADBENA DELA'!F211</f>
        <v>0</v>
      </c>
      <c r="D9" s="396"/>
      <c r="E9" s="396"/>
      <c r="F9" s="300"/>
      <c r="G9" s="299"/>
    </row>
    <row r="10" spans="1:9" s="234" customFormat="1" ht="15.95" customHeight="1">
      <c r="A10" s="405" t="s">
        <v>16</v>
      </c>
      <c r="B10" s="410" t="s">
        <v>17</v>
      </c>
      <c r="C10" s="411">
        <f>'OBRTNIŠKA DELA'!F370</f>
        <v>0</v>
      </c>
      <c r="D10" s="397"/>
      <c r="E10" s="397"/>
      <c r="F10" s="233"/>
    </row>
    <row r="11" spans="1:9" s="234" customFormat="1" ht="15.95" customHeight="1">
      <c r="A11" s="405" t="s">
        <v>51</v>
      </c>
      <c r="B11" s="410" t="s">
        <v>115</v>
      </c>
      <c r="C11" s="411">
        <f>'ZUNANJA UREDITEV'!F257</f>
        <v>0</v>
      </c>
      <c r="D11" s="397"/>
      <c r="E11" s="397"/>
      <c r="F11" s="233"/>
      <c r="H11" s="394"/>
      <c r="I11" s="394"/>
    </row>
    <row r="12" spans="1:9" s="301" customFormat="1" ht="15.95" customHeight="1">
      <c r="A12" s="414" t="s">
        <v>457</v>
      </c>
      <c r="B12" s="415" t="s">
        <v>458</v>
      </c>
      <c r="C12" s="416">
        <f>Elektroinstalacije!H70</f>
        <v>0</v>
      </c>
      <c r="D12" s="417"/>
      <c r="E12" s="417"/>
      <c r="F12" s="300"/>
    </row>
    <row r="13" spans="1:9" s="234" customFormat="1" ht="15.95" customHeight="1">
      <c r="A13" s="405" t="s">
        <v>459</v>
      </c>
      <c r="B13" s="410" t="s">
        <v>460</v>
      </c>
      <c r="C13" s="411">
        <f>'Strojne instalacije'!F487</f>
        <v>0</v>
      </c>
      <c r="D13" s="397"/>
      <c r="E13" s="397"/>
      <c r="F13" s="233"/>
    </row>
    <row r="14" spans="1:9" s="301" customFormat="1" ht="15.95" customHeight="1">
      <c r="A14" s="414" t="s">
        <v>406</v>
      </c>
      <c r="B14" s="415" t="s">
        <v>405</v>
      </c>
      <c r="C14" s="416">
        <f>'OSTALA DELA'!F41</f>
        <v>0</v>
      </c>
      <c r="D14" s="417">
        <f>SUM(C8:C14)</f>
        <v>0</v>
      </c>
      <c r="E14" s="417"/>
      <c r="F14" s="300"/>
    </row>
    <row r="15" spans="1:9" s="234" customFormat="1" ht="15.95" customHeight="1" thickBot="1">
      <c r="A15" s="407" t="s">
        <v>433</v>
      </c>
      <c r="B15" s="1306" t="s">
        <v>361</v>
      </c>
      <c r="C15" s="412">
        <f>D14*0.05</f>
        <v>0</v>
      </c>
      <c r="D15" s="397"/>
      <c r="E15" s="397"/>
      <c r="F15" s="233"/>
    </row>
    <row r="16" spans="1:9" s="89" customFormat="1" ht="17.100000000000001" customHeight="1" thickTop="1">
      <c r="A16" s="405"/>
      <c r="B16" s="1307" t="s">
        <v>360</v>
      </c>
      <c r="C16" s="409">
        <f>SUM(C9:C15)</f>
        <v>0</v>
      </c>
      <c r="D16" s="395"/>
      <c r="E16" s="395"/>
      <c r="F16" s="88"/>
      <c r="I16" s="235"/>
    </row>
    <row r="17" spans="1:6" s="89" customFormat="1" ht="17.100000000000001" customHeight="1">
      <c r="A17" s="405"/>
      <c r="B17" s="1307" t="s">
        <v>353</v>
      </c>
      <c r="C17" s="408">
        <f>C16*0.22</f>
        <v>0</v>
      </c>
      <c r="D17" s="109"/>
      <c r="E17" s="109"/>
      <c r="F17" s="88"/>
    </row>
    <row r="18" spans="1:6" s="89" customFormat="1" ht="17.100000000000001" customHeight="1">
      <c r="A18" s="405"/>
      <c r="B18" s="1308" t="s">
        <v>362</v>
      </c>
      <c r="C18" s="406">
        <f>SUM(C16:C17)</f>
        <v>0</v>
      </c>
      <c r="D18" s="109"/>
      <c r="E18" s="109"/>
      <c r="F18" s="88"/>
    </row>
    <row r="19" spans="1:6" ht="12.75" customHeight="1">
      <c r="A19" s="110"/>
      <c r="B19" s="105"/>
      <c r="C19" s="75"/>
      <c r="D19" s="75"/>
      <c r="E19" s="102"/>
      <c r="F19" s="75"/>
    </row>
    <row r="20" spans="1:6" s="102" customFormat="1" ht="12.75" customHeight="1">
      <c r="A20" s="110"/>
      <c r="B20" s="105"/>
      <c r="C20" s="75"/>
      <c r="D20" s="75"/>
      <c r="F20" s="115"/>
    </row>
    <row r="21" spans="1:6" s="102" customFormat="1">
      <c r="A21" s="112"/>
      <c r="B21" s="97"/>
      <c r="C21" s="82"/>
      <c r="D21" s="82"/>
      <c r="E21" s="117"/>
    </row>
    <row r="22" spans="1:6" s="102" customFormat="1" ht="12.75" customHeight="1">
      <c r="A22" s="112"/>
      <c r="B22" s="113"/>
      <c r="C22" s="82"/>
      <c r="D22" s="82"/>
      <c r="E22" s="82"/>
    </row>
    <row r="23" spans="1:6" s="102" customFormat="1" ht="12.75" customHeight="1">
      <c r="A23" s="112"/>
      <c r="B23" s="113"/>
      <c r="C23" s="82"/>
      <c r="D23" s="82"/>
      <c r="E23" s="82"/>
    </row>
    <row r="24" spans="1:6" s="102" customFormat="1" ht="12.75" customHeight="1">
      <c r="A24" s="112"/>
      <c r="B24" s="113"/>
      <c r="C24" s="82"/>
      <c r="D24" s="82"/>
      <c r="E24" s="82"/>
    </row>
    <row r="25" spans="1:6" s="102" customFormat="1" ht="12.75" customHeight="1">
      <c r="A25" s="112"/>
      <c r="B25" s="113"/>
      <c r="C25" s="82"/>
      <c r="D25" s="82"/>
      <c r="E25" s="82"/>
    </row>
    <row r="26" spans="1:6" s="102" customFormat="1" ht="12.75" customHeight="1">
      <c r="A26" s="112"/>
      <c r="B26" s="113"/>
      <c r="C26" s="82"/>
      <c r="D26" s="82"/>
      <c r="E26" s="117"/>
    </row>
    <row r="27" spans="1:6" s="102" customFormat="1" ht="12.75" customHeight="1">
      <c r="A27" s="112"/>
      <c r="B27" s="113"/>
      <c r="C27" s="82"/>
      <c r="D27" s="82"/>
      <c r="E27" s="82"/>
    </row>
    <row r="28" spans="1:6" s="102" customFormat="1" ht="12.75" customHeight="1">
      <c r="A28" s="112"/>
      <c r="B28" s="113"/>
      <c r="C28" s="82"/>
      <c r="D28" s="82"/>
      <c r="E28" s="82"/>
      <c r="F28" s="75"/>
    </row>
    <row r="29" spans="1:6" s="102" customFormat="1">
      <c r="A29" s="110"/>
      <c r="B29" s="105"/>
      <c r="C29" s="75"/>
      <c r="D29" s="75"/>
    </row>
    <row r="31" spans="1:6" s="102" customFormat="1">
      <c r="A31" s="118"/>
      <c r="B31" s="119"/>
      <c r="C31" s="103"/>
      <c r="D31" s="103"/>
      <c r="E31" s="101"/>
    </row>
    <row r="32" spans="1:6" s="102" customFormat="1">
      <c r="A32" s="118"/>
      <c r="B32" s="119"/>
      <c r="C32" s="103"/>
      <c r="D32" s="103"/>
      <c r="E32" s="101"/>
    </row>
    <row r="33" spans="1:6" s="106" customFormat="1" ht="15">
      <c r="A33" s="118"/>
      <c r="B33" s="119"/>
      <c r="C33" s="103"/>
      <c r="D33" s="103"/>
      <c r="E33" s="101"/>
      <c r="F33" s="102"/>
    </row>
    <row r="34" spans="1:6" s="121" customFormat="1">
      <c r="A34" s="118"/>
      <c r="B34" s="119"/>
      <c r="C34" s="103"/>
      <c r="D34" s="103"/>
      <c r="E34" s="101"/>
      <c r="F34" s="102"/>
    </row>
  </sheetData>
  <phoneticPr fontId="0" type="noConversion"/>
  <pageMargins left="0.70866141732283472" right="0.51181102362204722" top="0.98425196850393704" bottom="0.59055118110236227" header="0" footer="0.39370078740157483"/>
  <pageSetup paperSize="9"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Zeros="0" topLeftCell="A7" zoomScale="130" zoomScaleNormal="130" zoomScaleSheetLayoutView="130" zoomScalePageLayoutView="130" workbookViewId="0">
      <selection activeCell="I7" sqref="I7"/>
    </sheetView>
  </sheetViews>
  <sheetFormatPr defaultRowHeight="12.75"/>
  <cols>
    <col min="1" max="1" width="10.7109375" style="493" customWidth="1"/>
    <col min="2" max="2" width="55.7109375" style="494" customWidth="1"/>
    <col min="3" max="3" width="11.7109375" style="495" customWidth="1"/>
    <col min="4" max="4" width="10.7109375" style="496" customWidth="1"/>
    <col min="5" max="5" width="15.7109375" style="496" customWidth="1"/>
    <col min="6" max="6" width="20.7109375" style="496" customWidth="1"/>
    <col min="7" max="7" width="16.28515625" style="483" bestFit="1" customWidth="1"/>
    <col min="8" max="16384" width="9.140625" style="484"/>
  </cols>
  <sheetData>
    <row r="1" spans="1:11" s="9" customFormat="1" ht="42" customHeight="1">
      <c r="A1" s="28"/>
      <c r="B1" s="1317" t="s">
        <v>1710</v>
      </c>
      <c r="C1" s="8"/>
      <c r="D1" s="250"/>
      <c r="E1" s="250"/>
      <c r="F1" s="250"/>
    </row>
    <row r="2" spans="1:11" s="334" customFormat="1">
      <c r="A2" s="335"/>
      <c r="B2" s="335"/>
      <c r="C2" s="336"/>
      <c r="D2" s="337"/>
      <c r="E2" s="337"/>
      <c r="F2" s="250"/>
      <c r="G2" s="467"/>
    </row>
    <row r="3" spans="1:11" s="334" customFormat="1">
      <c r="A3" s="335"/>
      <c r="B3" s="335"/>
      <c r="C3" s="336"/>
      <c r="D3" s="337"/>
      <c r="E3" s="337"/>
      <c r="F3" s="337"/>
      <c r="G3" s="467"/>
    </row>
    <row r="4" spans="1:11" s="334" customFormat="1">
      <c r="A4" s="335"/>
      <c r="B4" s="335"/>
      <c r="C4" s="336"/>
      <c r="D4" s="337"/>
      <c r="E4" s="337"/>
      <c r="F4" s="337"/>
      <c r="G4" s="467"/>
    </row>
    <row r="5" spans="1:11" s="341" customFormat="1" ht="24">
      <c r="A5" s="338" t="s">
        <v>112</v>
      </c>
      <c r="B5" s="339" t="s">
        <v>113</v>
      </c>
      <c r="C5" s="339" t="s">
        <v>1</v>
      </c>
      <c r="D5" s="340" t="s">
        <v>2</v>
      </c>
      <c r="E5" s="521" t="s">
        <v>492</v>
      </c>
      <c r="F5" s="521" t="s">
        <v>491</v>
      </c>
      <c r="G5" s="468"/>
    </row>
    <row r="6" spans="1:11" s="344" customFormat="1" ht="15.75">
      <c r="A6" s="345" t="s">
        <v>7</v>
      </c>
      <c r="B6" s="473" t="s">
        <v>12</v>
      </c>
      <c r="C6" s="474"/>
      <c r="D6" s="475"/>
      <c r="E6" s="476"/>
      <c r="F6" s="522"/>
      <c r="G6" s="477"/>
    </row>
    <row r="7" spans="1:11" s="90" customFormat="1" ht="63.75">
      <c r="A7" s="214"/>
      <c r="B7" s="259" t="s">
        <v>540</v>
      </c>
      <c r="C7" s="177"/>
      <c r="D7" s="178"/>
      <c r="E7" s="179"/>
      <c r="F7" s="413"/>
    </row>
    <row r="8" spans="1:11" s="344" customFormat="1" ht="15.75">
      <c r="A8" s="345" t="s">
        <v>24</v>
      </c>
      <c r="B8" s="478" t="s">
        <v>469</v>
      </c>
      <c r="C8" s="474"/>
      <c r="D8" s="475"/>
      <c r="E8" s="476"/>
      <c r="F8" s="476"/>
      <c r="G8" s="477"/>
      <c r="H8" s="436"/>
      <c r="I8" s="436"/>
    </row>
    <row r="9" spans="1:11" s="240" customFormat="1" ht="41.25" customHeight="1">
      <c r="A9" s="466" t="s">
        <v>69</v>
      </c>
      <c r="B9" s="516" t="s">
        <v>546</v>
      </c>
      <c r="C9" s="452" t="s">
        <v>130</v>
      </c>
      <c r="D9" s="331">
        <v>1</v>
      </c>
      <c r="E9" s="331"/>
      <c r="F9" s="331">
        <f>D9*E9</f>
        <v>0</v>
      </c>
      <c r="G9" s="462"/>
      <c r="H9" s="305"/>
      <c r="I9" s="386"/>
      <c r="J9" s="515"/>
    </row>
    <row r="10" spans="1:11" s="508" customFormat="1" ht="12.75" customHeight="1">
      <c r="A10" s="502"/>
      <c r="B10" s="503"/>
      <c r="C10" s="504"/>
      <c r="D10" s="505"/>
      <c r="E10" s="506"/>
      <c r="F10" s="506"/>
      <c r="G10" s="511"/>
      <c r="H10" s="512"/>
      <c r="I10" s="507"/>
    </row>
    <row r="11" spans="1:11" s="510" customFormat="1" ht="51">
      <c r="A11" s="527" t="s">
        <v>70</v>
      </c>
      <c r="B11" s="245" t="s">
        <v>541</v>
      </c>
      <c r="C11" s="246" t="s">
        <v>130</v>
      </c>
      <c r="D11" s="247">
        <v>1</v>
      </c>
      <c r="E11" s="248"/>
      <c r="F11" s="248">
        <f>SUM(D11*E11)</f>
        <v>0</v>
      </c>
      <c r="G11" s="462"/>
      <c r="H11" s="305"/>
      <c r="K11" s="453"/>
    </row>
    <row r="12" spans="1:11" s="274" customFormat="1">
      <c r="A12" s="369"/>
      <c r="B12" s="333"/>
      <c r="C12" s="469"/>
      <c r="D12" s="470"/>
      <c r="E12" s="471"/>
      <c r="F12" s="471"/>
      <c r="G12" s="472"/>
    </row>
    <row r="13" spans="1:11" s="302" customFormat="1" ht="57.75" customHeight="1">
      <c r="A13" s="364" t="s">
        <v>25</v>
      </c>
      <c r="B13" s="479" t="s">
        <v>488</v>
      </c>
      <c r="C13" s="328"/>
      <c r="D13" s="332"/>
      <c r="E13" s="331"/>
      <c r="F13" s="331"/>
    </row>
    <row r="14" spans="1:11" s="302" customFormat="1">
      <c r="A14" s="364"/>
      <c r="B14" s="480" t="s">
        <v>470</v>
      </c>
      <c r="C14" s="328" t="s">
        <v>11</v>
      </c>
      <c r="D14" s="332">
        <v>8</v>
      </c>
      <c r="E14" s="331"/>
      <c r="F14" s="331">
        <f>SUM(D14*E14)</f>
        <v>0</v>
      </c>
    </row>
    <row r="15" spans="1:11" s="302" customFormat="1" ht="29.25" customHeight="1">
      <c r="A15" s="364"/>
      <c r="B15" s="480" t="s">
        <v>471</v>
      </c>
      <c r="C15" s="328" t="s">
        <v>11</v>
      </c>
      <c r="D15" s="332">
        <v>5</v>
      </c>
      <c r="E15" s="331"/>
      <c r="F15" s="331">
        <f>SUM(D15*E15)</f>
        <v>0</v>
      </c>
    </row>
    <row r="16" spans="1:11" s="302" customFormat="1" ht="51">
      <c r="A16" s="364" t="s">
        <v>479</v>
      </c>
      <c r="B16" s="479" t="s">
        <v>489</v>
      </c>
      <c r="C16" s="328"/>
      <c r="D16" s="332"/>
      <c r="E16" s="331"/>
      <c r="F16" s="331"/>
    </row>
    <row r="17" spans="1:8" s="302" customFormat="1">
      <c r="A17" s="364"/>
      <c r="B17" s="480" t="s">
        <v>472</v>
      </c>
      <c r="C17" s="328" t="s">
        <v>11</v>
      </c>
      <c r="D17" s="332">
        <v>1</v>
      </c>
      <c r="E17" s="331"/>
      <c r="F17" s="331">
        <f>SUM(D17*E17)</f>
        <v>0</v>
      </c>
    </row>
    <row r="18" spans="1:8" s="302" customFormat="1">
      <c r="A18" s="364"/>
      <c r="B18" s="480" t="s">
        <v>473</v>
      </c>
      <c r="C18" s="328" t="s">
        <v>11</v>
      </c>
      <c r="D18" s="332">
        <v>4</v>
      </c>
      <c r="E18" s="331"/>
      <c r="F18" s="331">
        <f>SUM(D18*E18)</f>
        <v>0</v>
      </c>
    </row>
    <row r="19" spans="1:8" s="302" customFormat="1">
      <c r="A19" s="364"/>
      <c r="B19" s="480" t="s">
        <v>474</v>
      </c>
      <c r="C19" s="328" t="s">
        <v>11</v>
      </c>
      <c r="D19" s="332">
        <v>1</v>
      </c>
      <c r="E19" s="331"/>
      <c r="F19" s="331"/>
    </row>
    <row r="20" spans="1:8" s="302" customFormat="1">
      <c r="A20" s="364"/>
      <c r="B20" s="480" t="s">
        <v>475</v>
      </c>
      <c r="C20" s="328" t="s">
        <v>11</v>
      </c>
      <c r="D20" s="332">
        <v>1</v>
      </c>
      <c r="E20" s="331"/>
      <c r="F20" s="331">
        <f>SUM(D20*E20)</f>
        <v>0</v>
      </c>
    </row>
    <row r="21" spans="1:8" s="302" customFormat="1">
      <c r="A21" s="364"/>
      <c r="B21" s="480" t="s">
        <v>476</v>
      </c>
      <c r="C21" s="328" t="s">
        <v>11</v>
      </c>
      <c r="D21" s="332">
        <v>1</v>
      </c>
      <c r="E21" s="331"/>
      <c r="F21" s="331">
        <f>SUM(D21*E21)</f>
        <v>0</v>
      </c>
    </row>
    <row r="22" spans="1:8" s="302" customFormat="1">
      <c r="A22" s="364"/>
      <c r="B22" s="195"/>
      <c r="C22" s="193"/>
      <c r="D22" s="180"/>
      <c r="E22" s="331"/>
      <c r="F22" s="331"/>
    </row>
    <row r="23" spans="1:8" s="302" customFormat="1" ht="51">
      <c r="A23" s="364" t="s">
        <v>480</v>
      </c>
      <c r="B23" s="479" t="s">
        <v>490</v>
      </c>
      <c r="C23" s="328"/>
      <c r="D23" s="332"/>
      <c r="E23" s="331"/>
      <c r="F23" s="331"/>
    </row>
    <row r="24" spans="1:8" s="302" customFormat="1">
      <c r="A24" s="364"/>
      <c r="B24" s="480" t="s">
        <v>477</v>
      </c>
      <c r="C24" s="328" t="s">
        <v>11</v>
      </c>
      <c r="D24" s="332">
        <v>5</v>
      </c>
      <c r="E24" s="331"/>
      <c r="F24" s="331">
        <f>SUM(D24*E24)</f>
        <v>0</v>
      </c>
    </row>
    <row r="25" spans="1:8" s="302" customFormat="1">
      <c r="A25" s="364"/>
      <c r="B25" s="480" t="s">
        <v>478</v>
      </c>
      <c r="C25" s="328" t="s">
        <v>11</v>
      </c>
      <c r="D25" s="332">
        <v>1</v>
      </c>
      <c r="E25" s="331"/>
      <c r="F25" s="331">
        <f>SUM(D25*E25)</f>
        <v>0</v>
      </c>
    </row>
    <row r="26" spans="1:8" s="302" customFormat="1">
      <c r="A26" s="364"/>
      <c r="B26" s="497"/>
      <c r="C26" s="193"/>
      <c r="D26" s="180"/>
      <c r="E26" s="331"/>
      <c r="F26" s="331"/>
    </row>
    <row r="27" spans="1:8" s="293" customFormat="1" ht="89.25">
      <c r="A27" s="364" t="s">
        <v>481</v>
      </c>
      <c r="B27" s="479" t="s">
        <v>543</v>
      </c>
      <c r="C27" s="328" t="s">
        <v>240</v>
      </c>
      <c r="D27" s="332">
        <v>150</v>
      </c>
      <c r="E27" s="331"/>
      <c r="F27" s="331">
        <f>SUM(D27*E27)</f>
        <v>0</v>
      </c>
      <c r="G27" s="378"/>
      <c r="H27" s="302"/>
    </row>
    <row r="28" spans="1:8" s="293" customFormat="1">
      <c r="A28" s="364"/>
      <c r="B28" s="479" t="s">
        <v>0</v>
      </c>
      <c r="C28" s="328"/>
      <c r="D28" s="180"/>
      <c r="E28" s="331"/>
      <c r="F28" s="331"/>
      <c r="H28" s="302"/>
    </row>
    <row r="29" spans="1:8" s="302" customFormat="1" ht="102">
      <c r="A29" s="364" t="s">
        <v>482</v>
      </c>
      <c r="B29" s="479" t="s">
        <v>542</v>
      </c>
      <c r="C29" s="328" t="s">
        <v>240</v>
      </c>
      <c r="D29" s="332">
        <v>40</v>
      </c>
      <c r="E29" s="331"/>
      <c r="F29" s="331">
        <f>SUM(D29*E29)</f>
        <v>0</v>
      </c>
    </row>
    <row r="30" spans="1:8" s="302" customFormat="1">
      <c r="A30" s="364"/>
      <c r="B30" s="498"/>
      <c r="C30" s="193"/>
      <c r="D30" s="180"/>
      <c r="E30" s="331"/>
      <c r="F30" s="331"/>
    </row>
    <row r="31" spans="1:8" s="302" customFormat="1" ht="51">
      <c r="A31" s="364" t="s">
        <v>483</v>
      </c>
      <c r="B31" s="479" t="s">
        <v>485</v>
      </c>
      <c r="C31" s="328" t="s">
        <v>130</v>
      </c>
      <c r="D31" s="332">
        <v>1</v>
      </c>
      <c r="E31" s="331"/>
      <c r="F31" s="331">
        <f>SUM(D31*E31)</f>
        <v>0</v>
      </c>
    </row>
    <row r="32" spans="1:8" s="453" customFormat="1">
      <c r="A32" s="509"/>
      <c r="B32" s="451"/>
      <c r="C32" s="452"/>
      <c r="D32" s="513"/>
      <c r="E32" s="188"/>
      <c r="F32" s="188"/>
      <c r="G32" s="187"/>
      <c r="H32" s="186"/>
    </row>
    <row r="33" spans="1:11" s="453" customFormat="1" ht="84" customHeight="1">
      <c r="A33" s="527" t="s">
        <v>484</v>
      </c>
      <c r="B33" s="245" t="s">
        <v>544</v>
      </c>
      <c r="C33" s="246" t="s">
        <v>240</v>
      </c>
      <c r="D33" s="247">
        <v>25</v>
      </c>
      <c r="E33" s="248"/>
      <c r="F33" s="248">
        <f>SUM(D33*E33)</f>
        <v>0</v>
      </c>
      <c r="G33" s="462"/>
      <c r="H33" s="305"/>
    </row>
    <row r="34" spans="1:11" s="510" customFormat="1">
      <c r="A34" s="466"/>
      <c r="B34" s="245"/>
      <c r="C34" s="246"/>
      <c r="D34" s="247"/>
      <c r="E34" s="248"/>
      <c r="F34" s="248"/>
      <c r="G34" s="462"/>
      <c r="H34" s="305"/>
      <c r="K34" s="453"/>
    </row>
    <row r="35" spans="1:11" s="453" customFormat="1" ht="51">
      <c r="A35" s="527" t="s">
        <v>486</v>
      </c>
      <c r="B35" s="245" t="s">
        <v>545</v>
      </c>
      <c r="C35" s="246" t="s">
        <v>130</v>
      </c>
      <c r="D35" s="247">
        <v>1</v>
      </c>
      <c r="E35" s="248"/>
      <c r="F35" s="248">
        <f>SUM(D35*E35)</f>
        <v>0</v>
      </c>
      <c r="G35" s="462"/>
      <c r="H35" s="305"/>
    </row>
    <row r="36" spans="1:11" s="374" customFormat="1" ht="14.25">
      <c r="A36" s="364"/>
      <c r="B36" s="195"/>
      <c r="C36" s="328"/>
      <c r="D36" s="332"/>
      <c r="E36" s="331"/>
      <c r="F36" s="331"/>
      <c r="G36" s="514">
        <f>SUM(F9:F36)</f>
        <v>0</v>
      </c>
    </row>
    <row r="37" spans="1:11" s="374" customFormat="1" ht="14.25">
      <c r="A37" s="364" t="s">
        <v>487</v>
      </c>
      <c r="B37" s="479" t="s">
        <v>523</v>
      </c>
      <c r="C37" s="328"/>
      <c r="D37" s="332"/>
      <c r="E37" s="331"/>
      <c r="F37" s="331">
        <f>G36*0.1</f>
        <v>0</v>
      </c>
    </row>
    <row r="38" spans="1:11" ht="13.5" thickBot="1">
      <c r="A38" s="481"/>
      <c r="B38" s="499"/>
      <c r="C38" s="500"/>
      <c r="D38" s="501"/>
      <c r="E38" s="482"/>
      <c r="F38" s="482"/>
    </row>
    <row r="39" spans="1:11" s="487" customFormat="1" ht="17.25" thickTop="1" thickBot="1">
      <c r="A39" s="383" t="str">
        <f>A8</f>
        <v>1.1</v>
      </c>
      <c r="B39" s="485" t="str">
        <f>B8</f>
        <v>Rušitvena dela</v>
      </c>
      <c r="C39" s="384"/>
      <c r="D39" s="385"/>
      <c r="E39" s="385"/>
      <c r="F39" s="385">
        <f>SUM(F7:F38)</f>
        <v>0</v>
      </c>
      <c r="G39" s="486"/>
    </row>
    <row r="40" spans="1:11" s="492" customFormat="1" ht="13.5" thickTop="1">
      <c r="A40" s="488"/>
      <c r="B40" s="333"/>
      <c r="C40" s="489"/>
      <c r="D40" s="490"/>
      <c r="E40" s="490"/>
      <c r="F40" s="490"/>
      <c r="G40" s="491"/>
    </row>
  </sheetData>
  <sheetProtection selectLockedCells="1"/>
  <pageMargins left="0.59055118110236227" right="0.59055118110236227" top="0.98425196850393704" bottom="0.59055118110236227" header="0" footer="0.39370078740157483"/>
  <pageSetup paperSize="9" orientation="landscape" r:id="rId1"/>
  <headerFooter alignWithMargins="0">
    <oddFooter>&amp;C&amp;"Arial,Navadno"&amp;P</oddFooter>
  </headerFooter>
  <ignoredErrors>
    <ignoredError sqref="B13:D13 F13:XFD1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29"/>
  <sheetViews>
    <sheetView zoomScaleNormal="100" zoomScaleSheetLayoutView="125" workbookViewId="0">
      <selection sqref="A1:XFD1"/>
    </sheetView>
  </sheetViews>
  <sheetFormatPr defaultRowHeight="14.25"/>
  <cols>
    <col min="1" max="1" width="10.7109375" style="118" customWidth="1"/>
    <col min="2" max="2" width="55.7109375" style="119" customWidth="1"/>
    <col min="3" max="3" width="11.7109375" style="120" customWidth="1"/>
    <col min="4" max="4" width="10.7109375" style="103" customWidth="1"/>
    <col min="5" max="5" width="15.7109375" style="103" customWidth="1"/>
    <col min="6" max="6" width="20.7109375" style="103" customWidth="1"/>
    <col min="7" max="7" width="0.85546875" style="102" customWidth="1"/>
    <col min="8" max="8" width="17.140625" style="101" customWidth="1"/>
    <col min="9" max="9" width="9.140625" style="101" hidden="1" customWidth="1"/>
    <col min="10" max="16384" width="9.140625" style="101"/>
  </cols>
  <sheetData>
    <row r="1" spans="1:7" s="9" customFormat="1" ht="42" customHeight="1">
      <c r="A1" s="28"/>
      <c r="B1" s="1317" t="s">
        <v>1710</v>
      </c>
      <c r="C1" s="8"/>
      <c r="D1" s="250"/>
      <c r="E1" s="250"/>
      <c r="F1" s="250"/>
    </row>
    <row r="2" spans="1:7" s="535" customFormat="1" ht="11.1" customHeight="1">
      <c r="A2" s="559"/>
      <c r="B2" s="560"/>
      <c r="C2" s="561"/>
      <c r="D2" s="562"/>
      <c r="E2" s="561"/>
      <c r="F2" s="563"/>
      <c r="G2" s="536"/>
    </row>
    <row r="3" spans="1:7" s="535" customFormat="1" ht="11.1" customHeight="1">
      <c r="A3" s="559"/>
      <c r="B3" s="560"/>
      <c r="C3" s="561"/>
      <c r="D3" s="561"/>
      <c r="E3" s="561"/>
      <c r="F3" s="564"/>
      <c r="G3" s="536"/>
    </row>
    <row r="4" spans="1:7" s="535" customFormat="1" ht="11.1" customHeight="1">
      <c r="A4" s="559"/>
      <c r="B4" s="560"/>
      <c r="C4" s="561"/>
      <c r="D4" s="561"/>
      <c r="E4" s="561"/>
      <c r="F4" s="564"/>
      <c r="G4" s="536"/>
    </row>
    <row r="5" spans="1:7" s="538" customFormat="1" ht="25.5" customHeight="1">
      <c r="A5" s="565" t="s">
        <v>26</v>
      </c>
      <c r="B5" s="566" t="s">
        <v>27</v>
      </c>
      <c r="C5" s="567" t="s">
        <v>1</v>
      </c>
      <c r="D5" s="568" t="s">
        <v>2</v>
      </c>
      <c r="E5" s="569" t="s">
        <v>3</v>
      </c>
      <c r="F5" s="569" t="s">
        <v>4</v>
      </c>
      <c r="G5" s="537"/>
    </row>
    <row r="6" spans="1:7" s="540" customFormat="1" ht="11.1" customHeight="1">
      <c r="A6" s="570"/>
      <c r="B6" s="571"/>
      <c r="C6" s="572"/>
      <c r="D6" s="573"/>
      <c r="E6" s="574"/>
      <c r="F6" s="575"/>
      <c r="G6" s="539"/>
    </row>
    <row r="7" spans="1:7" s="90" customFormat="1" ht="142.5" customHeight="1">
      <c r="A7" s="576"/>
      <c r="B7" s="577" t="s">
        <v>239</v>
      </c>
      <c r="C7" s="578"/>
      <c r="D7" s="579"/>
      <c r="E7" s="580"/>
      <c r="F7" s="581"/>
    </row>
    <row r="8" spans="1:7" s="90" customFormat="1">
      <c r="A8" s="582"/>
      <c r="B8" s="583" t="s">
        <v>468</v>
      </c>
      <c r="C8" s="584"/>
      <c r="D8" s="585"/>
      <c r="E8" s="586"/>
      <c r="F8" s="586"/>
      <c r="G8" s="541"/>
    </row>
    <row r="9" spans="1:7" s="96" customFormat="1" ht="15" customHeight="1">
      <c r="A9" s="587" t="s">
        <v>28</v>
      </c>
      <c r="B9" s="588" t="s">
        <v>23</v>
      </c>
      <c r="C9" s="589"/>
      <c r="D9" s="590"/>
      <c r="E9" s="591"/>
      <c r="F9" s="591"/>
      <c r="G9" s="95"/>
    </row>
    <row r="10" spans="1:7" s="96" customFormat="1" ht="12.75" customHeight="1">
      <c r="A10" s="587"/>
      <c r="B10" s="588"/>
      <c r="C10" s="589"/>
      <c r="D10" s="590"/>
      <c r="E10" s="591"/>
      <c r="F10" s="591"/>
      <c r="G10" s="95"/>
    </row>
    <row r="11" spans="1:7" s="100" customFormat="1" ht="38.25">
      <c r="A11" s="1326" t="s">
        <v>33</v>
      </c>
      <c r="B11" s="592" t="s">
        <v>249</v>
      </c>
      <c r="C11" s="242" t="s">
        <v>238</v>
      </c>
      <c r="D11" s="243">
        <v>328</v>
      </c>
      <c r="E11" s="244"/>
      <c r="F11" s="244">
        <f>D11*E11</f>
        <v>0</v>
      </c>
      <c r="G11" s="99"/>
    </row>
    <row r="12" spans="1:7" s="100" customFormat="1" ht="12.75">
      <c r="A12" s="1326"/>
      <c r="B12" s="592"/>
      <c r="C12" s="126"/>
      <c r="D12" s="127"/>
      <c r="E12" s="128"/>
      <c r="F12" s="128"/>
    </row>
    <row r="13" spans="1:7" s="100" customFormat="1" ht="51">
      <c r="A13" s="1327" t="s">
        <v>587</v>
      </c>
      <c r="B13" s="313" t="s">
        <v>1673</v>
      </c>
      <c r="C13" s="237" t="s">
        <v>336</v>
      </c>
      <c r="D13" s="238">
        <v>85</v>
      </c>
      <c r="E13" s="239"/>
      <c r="F13" s="239">
        <f>D13*E13</f>
        <v>0</v>
      </c>
      <c r="G13" s="99"/>
    </row>
    <row r="14" spans="1:7" s="100" customFormat="1" ht="12.75">
      <c r="A14" s="1327"/>
      <c r="B14" s="313"/>
      <c r="C14" s="98"/>
      <c r="D14" s="82"/>
      <c r="E14" s="83"/>
      <c r="F14" s="83"/>
    </row>
    <row r="15" spans="1:7" s="100" customFormat="1" ht="51">
      <c r="A15" s="312" t="s">
        <v>334</v>
      </c>
      <c r="B15" s="313" t="s">
        <v>1674</v>
      </c>
      <c r="C15" s="237" t="s">
        <v>336</v>
      </c>
      <c r="D15" s="238">
        <v>128</v>
      </c>
      <c r="E15" s="239"/>
      <c r="F15" s="239">
        <f>D15*E15</f>
        <v>0</v>
      </c>
      <c r="G15" s="99"/>
    </row>
    <row r="16" spans="1:7" s="100" customFormat="1" ht="12.75">
      <c r="A16" s="593"/>
      <c r="B16" s="313"/>
      <c r="C16" s="98"/>
      <c r="D16" s="82"/>
      <c r="E16" s="83"/>
      <c r="F16" s="83"/>
    </row>
    <row r="17" spans="1:7" s="133" customFormat="1" ht="63.75">
      <c r="A17" s="594" t="s">
        <v>46</v>
      </c>
      <c r="B17" s="595" t="s">
        <v>560</v>
      </c>
      <c r="C17" s="246" t="s">
        <v>9</v>
      </c>
      <c r="D17" s="247">
        <v>3</v>
      </c>
      <c r="E17" s="267"/>
      <c r="F17" s="248">
        <f>SUM(D17*E17)</f>
        <v>0</v>
      </c>
    </row>
    <row r="18" spans="1:7" s="100" customFormat="1" ht="12.75">
      <c r="A18" s="593"/>
      <c r="B18" s="313"/>
      <c r="C18" s="98"/>
      <c r="D18" s="82"/>
      <c r="E18" s="83"/>
      <c r="F18" s="83"/>
    </row>
    <row r="19" spans="1:7" s="133" customFormat="1" ht="63.75">
      <c r="A19" s="594" t="s">
        <v>45</v>
      </c>
      <c r="B19" s="595" t="s">
        <v>518</v>
      </c>
      <c r="C19" s="246" t="s">
        <v>9</v>
      </c>
      <c r="D19" s="247">
        <v>0.7</v>
      </c>
      <c r="E19" s="267"/>
      <c r="F19" s="248">
        <f>SUM(D19*E19)</f>
        <v>0</v>
      </c>
    </row>
    <row r="20" spans="1:7" s="122" customFormat="1" ht="12.75">
      <c r="A20" s="593"/>
      <c r="B20" s="596"/>
      <c r="C20" s="185"/>
      <c r="D20" s="186"/>
      <c r="E20" s="187"/>
      <c r="F20" s="188"/>
    </row>
    <row r="21" spans="1:7" s="100" customFormat="1" ht="46.5" customHeight="1">
      <c r="A21" s="1327" t="s">
        <v>335</v>
      </c>
      <c r="B21" s="313" t="s">
        <v>520</v>
      </c>
      <c r="C21" s="237" t="s">
        <v>237</v>
      </c>
      <c r="D21" s="238">
        <v>425</v>
      </c>
      <c r="E21" s="286"/>
      <c r="F21" s="239">
        <f>D21*E21</f>
        <v>0</v>
      </c>
      <c r="G21" s="99"/>
    </row>
    <row r="22" spans="1:7" s="100" customFormat="1" ht="12.75">
      <c r="A22" s="1327"/>
      <c r="B22" s="313"/>
      <c r="C22" s="98"/>
      <c r="D22" s="82"/>
      <c r="E22" s="542"/>
      <c r="F22" s="83"/>
    </row>
    <row r="23" spans="1:7" s="100" customFormat="1" ht="38.25">
      <c r="A23" s="533" t="s">
        <v>60</v>
      </c>
      <c r="B23" s="236" t="s">
        <v>52</v>
      </c>
      <c r="C23" s="237" t="s">
        <v>237</v>
      </c>
      <c r="D23" s="238">
        <v>425</v>
      </c>
      <c r="E23" s="239"/>
      <c r="F23" s="239">
        <f>SUM(D23*E23)</f>
        <v>0</v>
      </c>
    </row>
    <row r="24" spans="1:7" s="100" customFormat="1" ht="12.75">
      <c r="A24" s="391"/>
      <c r="B24" s="313"/>
      <c r="C24" s="98"/>
      <c r="D24" s="82"/>
      <c r="E24" s="83"/>
      <c r="F24" s="83"/>
    </row>
    <row r="25" spans="1:7" s="100" customFormat="1" ht="71.25" customHeight="1">
      <c r="A25" s="533" t="s">
        <v>71</v>
      </c>
      <c r="B25" s="236" t="s">
        <v>1675</v>
      </c>
      <c r="C25" s="237" t="s">
        <v>336</v>
      </c>
      <c r="D25" s="238">
        <v>4</v>
      </c>
      <c r="E25" s="239"/>
      <c r="F25" s="239">
        <f>SUM(D25*E25)</f>
        <v>0</v>
      </c>
    </row>
    <row r="26" spans="1:7" s="100" customFormat="1" ht="12.75">
      <c r="A26" s="391"/>
      <c r="B26" s="313" t="s">
        <v>337</v>
      </c>
      <c r="C26" s="98"/>
      <c r="D26" s="82"/>
      <c r="E26" s="83"/>
      <c r="F26" s="83"/>
    </row>
    <row r="27" spans="1:7" s="122" customFormat="1" ht="12.75">
      <c r="A27" s="184"/>
      <c r="B27" s="596"/>
      <c r="C27" s="185"/>
      <c r="D27" s="186"/>
      <c r="E27" s="543"/>
      <c r="F27" s="543"/>
    </row>
    <row r="28" spans="1:7" s="133" customFormat="1" ht="76.5">
      <c r="A28" s="534" t="s">
        <v>223</v>
      </c>
      <c r="B28" s="595" t="s">
        <v>586</v>
      </c>
      <c r="C28" s="246" t="s">
        <v>240</v>
      </c>
      <c r="D28" s="247">
        <v>145</v>
      </c>
      <c r="E28" s="248"/>
      <c r="F28" s="248">
        <f>SUM(D28*E28)</f>
        <v>0</v>
      </c>
    </row>
    <row r="29" spans="1:7" s="133" customFormat="1" ht="12.75">
      <c r="A29" s="285"/>
      <c r="B29" s="595"/>
      <c r="C29" s="142"/>
      <c r="D29" s="139"/>
      <c r="E29" s="138"/>
      <c r="F29" s="138"/>
    </row>
    <row r="30" spans="1:7" s="100" customFormat="1" ht="93.75" customHeight="1">
      <c r="A30" s="533" t="s">
        <v>519</v>
      </c>
      <c r="B30" s="313" t="s">
        <v>1676</v>
      </c>
      <c r="C30" s="237" t="s">
        <v>336</v>
      </c>
      <c r="D30" s="238">
        <v>30</v>
      </c>
      <c r="E30" s="239"/>
      <c r="F30" s="239">
        <f>SUM(D30*E30)</f>
        <v>0</v>
      </c>
    </row>
    <row r="31" spans="1:7" s="100" customFormat="1" ht="12.75">
      <c r="A31" s="533"/>
      <c r="B31" s="97"/>
      <c r="C31" s="98"/>
      <c r="D31" s="82"/>
      <c r="E31" s="83"/>
      <c r="F31" s="83"/>
    </row>
    <row r="32" spans="1:7" s="100" customFormat="1" ht="89.25">
      <c r="A32" s="533" t="s">
        <v>374</v>
      </c>
      <c r="B32" s="313" t="s">
        <v>539</v>
      </c>
      <c r="C32" s="237" t="s">
        <v>336</v>
      </c>
      <c r="D32" s="238">
        <v>1.4</v>
      </c>
      <c r="E32" s="239"/>
      <c r="F32" s="239">
        <f>SUM(D32*E32)</f>
        <v>0</v>
      </c>
    </row>
    <row r="33" spans="1:8" s="100" customFormat="1" ht="12.75">
      <c r="A33" s="533"/>
      <c r="B33" s="313"/>
      <c r="C33" s="237"/>
      <c r="D33" s="238"/>
      <c r="E33" s="239"/>
      <c r="F33" s="239"/>
    </row>
    <row r="34" spans="1:8" s="100" customFormat="1" ht="38.25">
      <c r="A34" s="533" t="s">
        <v>375</v>
      </c>
      <c r="B34" s="313" t="s">
        <v>373</v>
      </c>
      <c r="C34" s="237" t="s">
        <v>336</v>
      </c>
      <c r="D34" s="238">
        <v>0.4</v>
      </c>
      <c r="E34" s="239"/>
      <c r="F34" s="239">
        <f>SUM(D34*E34)</f>
        <v>0</v>
      </c>
    </row>
    <row r="35" spans="1:8" s="100" customFormat="1" ht="13.5" thickBot="1">
      <c r="A35" s="391"/>
      <c r="B35" s="97"/>
      <c r="C35" s="98"/>
      <c r="D35" s="82"/>
      <c r="E35" s="83"/>
      <c r="F35" s="544"/>
    </row>
    <row r="36" spans="1:8" s="603" customFormat="1" ht="15" customHeight="1" thickTop="1">
      <c r="A36" s="597" t="s">
        <v>28</v>
      </c>
      <c r="B36" s="598" t="str">
        <f>B9</f>
        <v>ZEMELJSKA DELA</v>
      </c>
      <c r="C36" s="599"/>
      <c r="D36" s="600"/>
      <c r="E36" s="600"/>
      <c r="F36" s="600">
        <f>SUM(F10:F35)</f>
        <v>0</v>
      </c>
      <c r="G36" s="601"/>
      <c r="H36" s="602"/>
    </row>
    <row r="37" spans="1:8" s="603" customFormat="1" ht="15" customHeight="1">
      <c r="A37" s="604"/>
      <c r="B37" s="605"/>
      <c r="C37" s="606"/>
      <c r="D37" s="607"/>
      <c r="E37" s="607"/>
      <c r="F37" s="607"/>
      <c r="G37" s="608"/>
      <c r="H37" s="609"/>
    </row>
    <row r="38" spans="1:8" s="615" customFormat="1" ht="15" customHeight="1">
      <c r="A38" s="610" t="s">
        <v>29</v>
      </c>
      <c r="B38" s="611" t="s">
        <v>13</v>
      </c>
      <c r="C38" s="612"/>
      <c r="D38" s="613"/>
      <c r="E38" s="614"/>
      <c r="F38" s="614"/>
      <c r="G38" s="608"/>
      <c r="H38" s="609"/>
    </row>
    <row r="39" spans="1:8" s="124" customFormat="1" ht="15">
      <c r="A39" s="123"/>
      <c r="B39" s="215"/>
      <c r="C39" s="218"/>
      <c r="D39" s="146"/>
      <c r="E39" s="219"/>
      <c r="F39" s="219"/>
    </row>
    <row r="40" spans="1:8" s="100" customFormat="1" ht="66.75" customHeight="1">
      <c r="A40" s="260" t="s">
        <v>54</v>
      </c>
      <c r="B40" s="616" t="s">
        <v>1662</v>
      </c>
      <c r="C40" s="246" t="s">
        <v>240</v>
      </c>
      <c r="D40" s="247">
        <v>18</v>
      </c>
      <c r="E40" s="248"/>
      <c r="F40" s="248">
        <f>SUM(D40*E40)</f>
        <v>0</v>
      </c>
    </row>
    <row r="41" spans="1:8" s="96" customFormat="1" ht="15" customHeight="1">
      <c r="A41" s="92"/>
      <c r="B41" s="605"/>
      <c r="C41" s="94"/>
      <c r="D41" s="75"/>
      <c r="E41" s="86"/>
      <c r="F41" s="86"/>
      <c r="G41" s="95"/>
    </row>
    <row r="42" spans="1:8" s="100" customFormat="1" ht="51">
      <c r="A42" s="533" t="s">
        <v>55</v>
      </c>
      <c r="B42" s="287" t="s">
        <v>579</v>
      </c>
      <c r="C42" s="237" t="s">
        <v>9</v>
      </c>
      <c r="D42" s="238">
        <v>75</v>
      </c>
      <c r="E42" s="239"/>
      <c r="F42" s="239">
        <f>SUM(D42*E42)</f>
        <v>0</v>
      </c>
    </row>
    <row r="43" spans="1:8" s="96" customFormat="1" ht="15">
      <c r="A43" s="92"/>
      <c r="B43" s="605"/>
      <c r="C43" s="94"/>
      <c r="D43" s="75"/>
      <c r="E43" s="86"/>
      <c r="F43" s="86"/>
      <c r="G43" s="95"/>
    </row>
    <row r="44" spans="1:8" s="100" customFormat="1" ht="63.75">
      <c r="A44" s="533" t="s">
        <v>251</v>
      </c>
      <c r="B44" s="325" t="s">
        <v>580</v>
      </c>
      <c r="C44" s="242" t="s">
        <v>9</v>
      </c>
      <c r="D44" s="243">
        <v>0.7</v>
      </c>
      <c r="E44" s="244"/>
      <c r="F44" s="244">
        <f>SUM(D44*E44)</f>
        <v>0</v>
      </c>
    </row>
    <row r="45" spans="1:8" s="124" customFormat="1" ht="15">
      <c r="A45" s="123"/>
      <c r="B45" s="618"/>
      <c r="C45" s="218"/>
      <c r="D45" s="146"/>
      <c r="E45" s="219"/>
      <c r="F45" s="219"/>
    </row>
    <row r="46" spans="1:8" s="122" customFormat="1" ht="69" customHeight="1">
      <c r="A46" s="534" t="s">
        <v>56</v>
      </c>
      <c r="B46" s="294" t="s">
        <v>581</v>
      </c>
      <c r="C46" s="246" t="s">
        <v>9</v>
      </c>
      <c r="D46" s="247">
        <v>7</v>
      </c>
      <c r="E46" s="248"/>
      <c r="F46" s="248">
        <f>SUM(D46*E46)</f>
        <v>0</v>
      </c>
    </row>
    <row r="47" spans="1:8" s="96" customFormat="1" ht="15">
      <c r="A47" s="261"/>
      <c r="B47" s="605"/>
      <c r="C47" s="94"/>
      <c r="D47" s="75"/>
      <c r="E47" s="86"/>
      <c r="F47" s="86"/>
      <c r="G47" s="95"/>
    </row>
    <row r="48" spans="1:8" s="100" customFormat="1" ht="63.75">
      <c r="A48" s="533" t="s">
        <v>57</v>
      </c>
      <c r="B48" s="617" t="s">
        <v>561</v>
      </c>
      <c r="C48" s="237" t="s">
        <v>9</v>
      </c>
      <c r="D48" s="238">
        <v>0.8</v>
      </c>
      <c r="E48" s="239"/>
      <c r="F48" s="239">
        <f>SUM(D48*E48)</f>
        <v>0</v>
      </c>
    </row>
    <row r="49" spans="1:13" s="100" customFormat="1" ht="12.75">
      <c r="A49" s="391"/>
      <c r="B49" s="313"/>
      <c r="C49" s="98"/>
      <c r="D49" s="82"/>
      <c r="E49" s="83"/>
      <c r="F49" s="83"/>
      <c r="K49" s="220"/>
    </row>
    <row r="50" spans="1:13" s="100" customFormat="1" ht="73.5" customHeight="1">
      <c r="A50" s="533" t="s">
        <v>58</v>
      </c>
      <c r="B50" s="236" t="s">
        <v>582</v>
      </c>
      <c r="C50" s="237" t="s">
        <v>9</v>
      </c>
      <c r="D50" s="238">
        <v>0.4</v>
      </c>
      <c r="E50" s="239"/>
      <c r="F50" s="239">
        <f>SUM(D50*E50)</f>
        <v>0</v>
      </c>
      <c r="K50" s="220"/>
    </row>
    <row r="51" spans="1:13" s="100" customFormat="1" ht="12.75">
      <c r="A51" s="391"/>
      <c r="B51" s="313"/>
      <c r="C51" s="98"/>
      <c r="D51" s="82"/>
      <c r="E51" s="83"/>
      <c r="F51" s="83"/>
      <c r="K51" s="220"/>
    </row>
    <row r="52" spans="1:13" s="100" customFormat="1" ht="73.5" customHeight="1">
      <c r="A52" s="533" t="s">
        <v>141</v>
      </c>
      <c r="B52" s="236" t="s">
        <v>583</v>
      </c>
      <c r="C52" s="237" t="s">
        <v>9</v>
      </c>
      <c r="D52" s="238">
        <v>1</v>
      </c>
      <c r="E52" s="239"/>
      <c r="F52" s="239">
        <f>SUM(D52*E52)</f>
        <v>0</v>
      </c>
      <c r="K52" s="220"/>
    </row>
    <row r="53" spans="1:13" s="122" customFormat="1" ht="12.75">
      <c r="A53" s="534"/>
      <c r="B53" s="619"/>
      <c r="C53" s="142"/>
      <c r="D53" s="139"/>
      <c r="E53" s="138"/>
      <c r="F53" s="138"/>
    </row>
    <row r="54" spans="1:13" s="100" customFormat="1" ht="73.5" customHeight="1">
      <c r="A54" s="533" t="s">
        <v>142</v>
      </c>
      <c r="B54" s="617" t="s">
        <v>562</v>
      </c>
      <c r="C54" s="237" t="s">
        <v>9</v>
      </c>
      <c r="D54" s="238">
        <v>2.8</v>
      </c>
      <c r="E54" s="239"/>
      <c r="F54" s="239">
        <f>SUM(D54*E54)</f>
        <v>0</v>
      </c>
      <c r="M54" s="220"/>
    </row>
    <row r="55" spans="1:13" s="100" customFormat="1" ht="12.75">
      <c r="A55" s="391"/>
      <c r="C55" s="98"/>
      <c r="D55" s="82"/>
      <c r="E55" s="83"/>
      <c r="F55" s="83"/>
    </row>
    <row r="56" spans="1:13" s="100" customFormat="1" ht="73.5" customHeight="1">
      <c r="A56" s="533" t="s">
        <v>252</v>
      </c>
      <c r="B56" s="620" t="s">
        <v>563</v>
      </c>
      <c r="C56" s="237" t="s">
        <v>9</v>
      </c>
      <c r="D56" s="238">
        <v>3</v>
      </c>
      <c r="E56" s="239"/>
      <c r="F56" s="239">
        <f>SUM(D56*E56)</f>
        <v>0</v>
      </c>
      <c r="M56" s="220"/>
    </row>
    <row r="57" spans="1:13" s="100" customFormat="1" ht="12.75">
      <c r="A57" s="391"/>
      <c r="B57" s="620"/>
      <c r="C57" s="98"/>
      <c r="D57" s="82"/>
      <c r="E57" s="83"/>
      <c r="F57" s="83"/>
    </row>
    <row r="58" spans="1:13" s="100" customFormat="1" ht="73.5" customHeight="1">
      <c r="A58" s="533" t="s">
        <v>253</v>
      </c>
      <c r="B58" s="287" t="s">
        <v>323</v>
      </c>
      <c r="C58" s="237" t="s">
        <v>9</v>
      </c>
      <c r="D58" s="238">
        <v>4</v>
      </c>
      <c r="E58" s="239"/>
      <c r="F58" s="239">
        <f>SUM(D58*E58)</f>
        <v>0</v>
      </c>
      <c r="M58" s="220"/>
    </row>
    <row r="59" spans="1:13" s="100" customFormat="1" ht="12.75">
      <c r="A59" s="391"/>
      <c r="B59" s="620"/>
      <c r="C59" s="98"/>
      <c r="D59" s="82"/>
      <c r="E59" s="83"/>
      <c r="F59" s="83"/>
    </row>
    <row r="60" spans="1:13" s="100" customFormat="1" ht="73.5" customHeight="1">
      <c r="A60" s="533" t="s">
        <v>232</v>
      </c>
      <c r="B60" s="620" t="s">
        <v>564</v>
      </c>
      <c r="C60" s="237" t="s">
        <v>9</v>
      </c>
      <c r="D60" s="238">
        <v>7</v>
      </c>
      <c r="E60" s="239"/>
      <c r="F60" s="239">
        <f>SUM(D60*E60)</f>
        <v>0</v>
      </c>
      <c r="M60" s="220"/>
    </row>
    <row r="61" spans="1:13" s="100" customFormat="1" ht="12.75">
      <c r="A61" s="533"/>
      <c r="B61" s="313"/>
      <c r="C61" s="98"/>
      <c r="D61" s="82"/>
      <c r="E61" s="83"/>
      <c r="F61" s="83"/>
    </row>
    <row r="62" spans="1:13" s="100" customFormat="1" ht="73.5" customHeight="1">
      <c r="A62" s="533" t="s">
        <v>254</v>
      </c>
      <c r="B62" s="236" t="s">
        <v>322</v>
      </c>
      <c r="C62" s="237" t="s">
        <v>9</v>
      </c>
      <c r="D62" s="238">
        <v>62</v>
      </c>
      <c r="E62" s="239"/>
      <c r="F62" s="239">
        <f>SUM(D62*E62)</f>
        <v>0</v>
      </c>
    </row>
    <row r="63" spans="1:13" s="100" customFormat="1" ht="10.5" customHeight="1">
      <c r="A63" s="391"/>
      <c r="B63" s="313"/>
      <c r="C63" s="98"/>
      <c r="D63" s="82"/>
      <c r="E63" s="83"/>
      <c r="F63" s="83"/>
    </row>
    <row r="64" spans="1:13" s="100" customFormat="1" ht="61.5" customHeight="1">
      <c r="A64" s="533" t="s">
        <v>255</v>
      </c>
      <c r="B64" s="592" t="s">
        <v>565</v>
      </c>
      <c r="C64" s="242" t="s">
        <v>9</v>
      </c>
      <c r="D64" s="243">
        <v>2</v>
      </c>
      <c r="E64" s="244"/>
      <c r="F64" s="244">
        <f>SUM(D64*E64)</f>
        <v>0</v>
      </c>
    </row>
    <row r="65" spans="1:13" s="100" customFormat="1" ht="12.75">
      <c r="A65" s="533"/>
      <c r="B65" s="313"/>
      <c r="C65" s="98"/>
      <c r="D65" s="82"/>
      <c r="E65" s="83"/>
      <c r="F65" s="83"/>
    </row>
    <row r="66" spans="1:13" s="100" customFormat="1" ht="51">
      <c r="A66" s="533" t="s">
        <v>376</v>
      </c>
      <c r="B66" s="313" t="s">
        <v>566</v>
      </c>
      <c r="C66" s="237" t="s">
        <v>9</v>
      </c>
      <c r="D66" s="238">
        <v>2</v>
      </c>
      <c r="E66" s="239"/>
      <c r="F66" s="239">
        <f>SUM(D66*E66)</f>
        <v>0</v>
      </c>
    </row>
    <row r="67" spans="1:13" s="100" customFormat="1" ht="12.75">
      <c r="A67" s="533"/>
      <c r="B67" s="313"/>
      <c r="C67" s="98"/>
      <c r="D67" s="82"/>
      <c r="E67" s="83"/>
      <c r="F67" s="83"/>
      <c r="K67" s="220"/>
    </row>
    <row r="68" spans="1:13" s="100" customFormat="1" ht="73.5" customHeight="1">
      <c r="A68" s="533" t="s">
        <v>233</v>
      </c>
      <c r="B68" s="313" t="s">
        <v>567</v>
      </c>
      <c r="C68" s="237" t="s">
        <v>9</v>
      </c>
      <c r="D68" s="238">
        <v>2.6</v>
      </c>
      <c r="E68" s="239"/>
      <c r="F68" s="239">
        <f>SUM(D68*E68)</f>
        <v>0</v>
      </c>
      <c r="K68" s="220"/>
    </row>
    <row r="69" spans="1:13" s="100" customFormat="1" ht="12.75">
      <c r="A69" s="391"/>
      <c r="B69" s="621"/>
      <c r="C69" s="98"/>
      <c r="D69" s="82"/>
      <c r="E69" s="83"/>
      <c r="F69" s="83"/>
    </row>
    <row r="70" spans="1:13" s="100" customFormat="1" ht="73.5" customHeight="1">
      <c r="A70" s="533" t="s">
        <v>256</v>
      </c>
      <c r="B70" s="620" t="s">
        <v>584</v>
      </c>
      <c r="C70" s="237" t="s">
        <v>9</v>
      </c>
      <c r="D70" s="238">
        <v>0.8</v>
      </c>
      <c r="E70" s="239"/>
      <c r="F70" s="239">
        <f>SUM(D70*E70)</f>
        <v>0</v>
      </c>
      <c r="M70" s="220"/>
    </row>
    <row r="71" spans="1:13" s="100" customFormat="1" ht="12.75">
      <c r="A71" s="533"/>
      <c r="B71" s="620"/>
      <c r="C71" s="98"/>
      <c r="D71" s="82"/>
      <c r="E71" s="83"/>
      <c r="F71" s="83"/>
    </row>
    <row r="72" spans="1:13" s="100" customFormat="1" ht="73.5" customHeight="1">
      <c r="A72" s="533" t="s">
        <v>257</v>
      </c>
      <c r="B72" s="620" t="s">
        <v>568</v>
      </c>
      <c r="C72" s="237" t="s">
        <v>9</v>
      </c>
      <c r="D72" s="238">
        <v>0.5</v>
      </c>
      <c r="E72" s="239"/>
      <c r="F72" s="239">
        <f>SUM(D72*E72)</f>
        <v>0</v>
      </c>
      <c r="M72" s="220"/>
    </row>
    <row r="73" spans="1:13" s="100" customFormat="1" ht="12.75">
      <c r="A73" s="533"/>
      <c r="B73" s="620"/>
      <c r="C73" s="98"/>
      <c r="D73" s="82"/>
      <c r="E73" s="83"/>
      <c r="F73" s="83"/>
    </row>
    <row r="74" spans="1:13" s="100" customFormat="1" ht="73.5" customHeight="1">
      <c r="A74" s="533" t="s">
        <v>258</v>
      </c>
      <c r="B74" s="620" t="s">
        <v>569</v>
      </c>
      <c r="C74" s="237" t="s">
        <v>9</v>
      </c>
      <c r="D74" s="238">
        <v>1.2</v>
      </c>
      <c r="E74" s="239"/>
      <c r="F74" s="239">
        <f>SUM(D74*E74)</f>
        <v>0</v>
      </c>
      <c r="M74" s="220"/>
    </row>
    <row r="75" spans="1:13" s="100" customFormat="1" ht="12.75">
      <c r="A75" s="391"/>
      <c r="B75" s="620"/>
      <c r="C75" s="98"/>
      <c r="D75" s="82"/>
      <c r="E75" s="83"/>
      <c r="F75" s="83"/>
    </row>
    <row r="76" spans="1:13" s="100" customFormat="1" ht="63.75">
      <c r="A76" s="533" t="s">
        <v>377</v>
      </c>
      <c r="B76" s="620" t="s">
        <v>651</v>
      </c>
      <c r="C76" s="237" t="s">
        <v>9</v>
      </c>
      <c r="D76" s="238">
        <v>0.3</v>
      </c>
      <c r="E76" s="239"/>
      <c r="F76" s="239">
        <f>SUM(D76*E76)</f>
        <v>0</v>
      </c>
      <c r="M76" s="220"/>
    </row>
    <row r="77" spans="1:13" s="100" customFormat="1" ht="12.75">
      <c r="A77" s="533"/>
      <c r="B77" s="313"/>
      <c r="C77" s="98"/>
      <c r="D77" s="82"/>
      <c r="E77" s="83"/>
      <c r="F77" s="83"/>
      <c r="H77" s="181"/>
      <c r="K77" s="220"/>
    </row>
    <row r="78" spans="1:13" s="100" customFormat="1" ht="12.75">
      <c r="A78" s="533"/>
      <c r="B78" s="620"/>
      <c r="C78" s="98"/>
      <c r="D78" s="82"/>
      <c r="E78" s="83"/>
      <c r="F78" s="83"/>
    </row>
    <row r="79" spans="1:13" s="100" customFormat="1" ht="51">
      <c r="A79" s="533" t="s">
        <v>378</v>
      </c>
      <c r="B79" s="620" t="s">
        <v>570</v>
      </c>
      <c r="C79" s="237" t="s">
        <v>9</v>
      </c>
      <c r="D79" s="238">
        <v>1</v>
      </c>
      <c r="E79" s="239"/>
      <c r="F79" s="239">
        <f>SUM(D79*E79)</f>
        <v>0</v>
      </c>
      <c r="M79" s="220"/>
    </row>
    <row r="80" spans="1:13" s="100" customFormat="1" ht="12.75">
      <c r="A80" s="533"/>
      <c r="B80" s="313"/>
      <c r="C80" s="98"/>
      <c r="D80" s="82"/>
      <c r="E80" s="83"/>
      <c r="F80" s="83"/>
      <c r="H80" s="181"/>
      <c r="K80" s="220"/>
    </row>
    <row r="81" spans="1:9" s="100" customFormat="1" ht="44.25" customHeight="1">
      <c r="A81" s="1325" t="s">
        <v>379</v>
      </c>
      <c r="B81" s="313" t="s">
        <v>143</v>
      </c>
      <c r="C81" s="98"/>
      <c r="D81" s="82"/>
      <c r="E81" s="83"/>
      <c r="F81" s="83"/>
    </row>
    <row r="82" spans="1:9" s="104" customFormat="1" ht="12.75">
      <c r="A82" s="1325"/>
      <c r="B82" s="313" t="s">
        <v>53</v>
      </c>
      <c r="C82" s="98"/>
      <c r="D82" s="82"/>
      <c r="E82" s="83"/>
      <c r="F82" s="83"/>
      <c r="G82" s="100"/>
      <c r="H82" s="100"/>
      <c r="I82" s="100"/>
    </row>
    <row r="83" spans="1:9" s="122" customFormat="1" ht="12.75">
      <c r="A83" s="221"/>
      <c r="B83" s="622" t="s">
        <v>144</v>
      </c>
      <c r="C83" s="237" t="s">
        <v>5</v>
      </c>
      <c r="D83" s="518">
        <v>13300</v>
      </c>
      <c r="E83" s="518"/>
      <c r="F83" s="518">
        <f>D83*E83</f>
        <v>0</v>
      </c>
    </row>
    <row r="84" spans="1:9" s="122" customFormat="1" ht="12.75">
      <c r="A84" s="184"/>
      <c r="B84" s="622" t="s">
        <v>146</v>
      </c>
      <c r="C84" s="237" t="s">
        <v>5</v>
      </c>
      <c r="D84" s="518">
        <v>2000</v>
      </c>
      <c r="E84" s="518"/>
      <c r="F84" s="518">
        <f>D84*E84</f>
        <v>0</v>
      </c>
    </row>
    <row r="85" spans="1:9" s="124" customFormat="1" ht="15" customHeight="1">
      <c r="A85" s="221"/>
      <c r="B85" s="517" t="s">
        <v>145</v>
      </c>
      <c r="C85" s="237" t="s">
        <v>5</v>
      </c>
      <c r="D85" s="518">
        <v>6600</v>
      </c>
      <c r="E85" s="518"/>
      <c r="F85" s="518">
        <f>D85*E85</f>
        <v>0</v>
      </c>
    </row>
    <row r="86" spans="1:9" s="603" customFormat="1" ht="12.75" customHeight="1" thickBot="1">
      <c r="A86" s="312"/>
      <c r="B86" s="313"/>
      <c r="C86" s="314"/>
      <c r="D86" s="315"/>
      <c r="E86" s="316"/>
      <c r="F86" s="316"/>
      <c r="G86" s="323"/>
      <c r="H86" s="323"/>
    </row>
    <row r="87" spans="1:9" s="603" customFormat="1" ht="15" customHeight="1" thickTop="1">
      <c r="A87" s="597" t="s">
        <v>29</v>
      </c>
      <c r="B87" s="598" t="str">
        <f>B38</f>
        <v>BETONSKA DELA</v>
      </c>
      <c r="C87" s="599"/>
      <c r="D87" s="600"/>
      <c r="E87" s="600"/>
      <c r="F87" s="600">
        <f>SUM(F40:F86)</f>
        <v>0</v>
      </c>
      <c r="G87" s="623"/>
      <c r="H87" s="609"/>
    </row>
    <row r="88" spans="1:9" s="603" customFormat="1" ht="15" customHeight="1">
      <c r="A88" s="604"/>
      <c r="B88" s="605"/>
      <c r="C88" s="606"/>
      <c r="D88" s="607"/>
      <c r="E88" s="607"/>
      <c r="F88" s="607"/>
      <c r="G88" s="608"/>
      <c r="H88" s="609"/>
    </row>
    <row r="89" spans="1:9" ht="15" customHeight="1">
      <c r="A89" s="547"/>
      <c r="B89" s="93"/>
      <c r="C89" s="548"/>
      <c r="D89" s="549"/>
      <c r="E89" s="549"/>
      <c r="F89" s="549"/>
      <c r="H89" s="103"/>
    </row>
    <row r="90" spans="1:9" s="96" customFormat="1" ht="15" customHeight="1">
      <c r="A90" s="290" t="s">
        <v>30</v>
      </c>
      <c r="B90" s="611" t="s">
        <v>31</v>
      </c>
      <c r="C90" s="624"/>
      <c r="D90" s="550"/>
      <c r="E90" s="551"/>
      <c r="F90" s="551"/>
      <c r="G90" s="95"/>
      <c r="H90" s="222"/>
    </row>
    <row r="91" spans="1:9" s="104" customFormat="1" ht="12.75">
      <c r="A91" s="216"/>
      <c r="B91" s="592"/>
      <c r="C91" s="625"/>
      <c r="D91" s="127"/>
      <c r="E91" s="128"/>
      <c r="F91" s="128"/>
      <c r="I91" s="100"/>
    </row>
    <row r="92" spans="1:9" s="104" customFormat="1" ht="58.5" customHeight="1">
      <c r="A92" s="533" t="s">
        <v>215</v>
      </c>
      <c r="B92" s="313" t="s">
        <v>1663</v>
      </c>
      <c r="C92" s="317" t="s">
        <v>8</v>
      </c>
      <c r="D92" s="239">
        <v>83</v>
      </c>
      <c r="E92" s="524"/>
      <c r="F92" s="239">
        <f>SUM(D92*E92)</f>
        <v>0</v>
      </c>
      <c r="I92" s="100"/>
    </row>
    <row r="93" spans="1:9" s="96" customFormat="1" ht="15" customHeight="1">
      <c r="A93" s="92"/>
      <c r="B93" s="588"/>
      <c r="C93" s="626"/>
      <c r="D93" s="183"/>
      <c r="E93" s="318"/>
      <c r="F93" s="183"/>
      <c r="G93" s="102"/>
      <c r="H93" s="103"/>
    </row>
    <row r="94" spans="1:9" s="104" customFormat="1" ht="58.5" customHeight="1">
      <c r="A94" s="533" t="s">
        <v>216</v>
      </c>
      <c r="B94" s="313" t="s">
        <v>310</v>
      </c>
      <c r="C94" s="317" t="s">
        <v>8</v>
      </c>
      <c r="D94" s="239">
        <v>78</v>
      </c>
      <c r="E94" s="524"/>
      <c r="F94" s="239">
        <f>SUM(D94*E94)</f>
        <v>0</v>
      </c>
      <c r="I94" s="100"/>
    </row>
    <row r="95" spans="1:9" s="104" customFormat="1" ht="12.75">
      <c r="A95" s="391"/>
      <c r="B95" s="313"/>
      <c r="C95" s="317"/>
      <c r="D95" s="83"/>
      <c r="E95" s="217"/>
      <c r="F95" s="83"/>
      <c r="I95" s="100"/>
    </row>
    <row r="96" spans="1:9" s="104" customFormat="1" ht="38.25">
      <c r="A96" s="533" t="s">
        <v>15</v>
      </c>
      <c r="B96" s="313" t="s">
        <v>311</v>
      </c>
      <c r="C96" s="317" t="s">
        <v>10</v>
      </c>
      <c r="D96" s="239">
        <v>35</v>
      </c>
      <c r="E96" s="524"/>
      <c r="F96" s="239">
        <f>SUM(D96*E96)</f>
        <v>0</v>
      </c>
      <c r="I96" s="100"/>
    </row>
    <row r="97" spans="1:9" s="96" customFormat="1" ht="15" customHeight="1">
      <c r="A97" s="706"/>
      <c r="B97" s="588"/>
      <c r="C97" s="626"/>
      <c r="D97" s="183"/>
      <c r="E97" s="318"/>
      <c r="F97" s="183"/>
      <c r="G97" s="102"/>
      <c r="H97" s="103"/>
    </row>
    <row r="98" spans="1:9" s="104" customFormat="1" ht="58.5" customHeight="1">
      <c r="A98" s="533" t="s">
        <v>217</v>
      </c>
      <c r="B98" s="236" t="s">
        <v>585</v>
      </c>
      <c r="C98" s="705" t="s">
        <v>8</v>
      </c>
      <c r="D98" s="239">
        <v>7</v>
      </c>
      <c r="E98" s="524"/>
      <c r="F98" s="239">
        <f>SUM(D98*E98)</f>
        <v>0</v>
      </c>
      <c r="I98" s="100"/>
    </row>
    <row r="99" spans="1:9" s="96" customFormat="1" ht="15" customHeight="1">
      <c r="A99" s="706"/>
      <c r="B99" s="588"/>
      <c r="C99" s="626"/>
      <c r="D99" s="183"/>
      <c r="E99" s="318"/>
      <c r="F99" s="183"/>
      <c r="G99" s="102"/>
      <c r="H99" s="103"/>
    </row>
    <row r="100" spans="1:9" s="104" customFormat="1" ht="51">
      <c r="A100" s="533" t="s">
        <v>44</v>
      </c>
      <c r="B100" s="313" t="s">
        <v>1652</v>
      </c>
      <c r="C100" s="317" t="s">
        <v>8</v>
      </c>
      <c r="D100" s="239">
        <v>8</v>
      </c>
      <c r="E100" s="524"/>
      <c r="F100" s="239">
        <f>SUM(D100*E100)</f>
        <v>0</v>
      </c>
      <c r="I100" s="100"/>
    </row>
    <row r="101" spans="1:9" s="224" customFormat="1" ht="12" customHeight="1">
      <c r="A101" s="552"/>
      <c r="B101" s="320"/>
      <c r="C101" s="321"/>
      <c r="D101" s="196"/>
      <c r="E101" s="150"/>
      <c r="F101" s="151"/>
      <c r="G101" s="223"/>
    </row>
    <row r="102" spans="1:9" s="224" customFormat="1" ht="51">
      <c r="A102" s="288" t="s">
        <v>259</v>
      </c>
      <c r="B102" s="320" t="s">
        <v>1653</v>
      </c>
      <c r="C102" s="321" t="s">
        <v>10</v>
      </c>
      <c r="D102" s="331">
        <v>2.5</v>
      </c>
      <c r="E102" s="457"/>
      <c r="F102" s="309">
        <f>SUM(D102*E102)</f>
        <v>0</v>
      </c>
      <c r="G102" s="223"/>
    </row>
    <row r="103" spans="1:9" s="104" customFormat="1" ht="12.75">
      <c r="A103" s="533"/>
      <c r="B103" s="313"/>
      <c r="C103" s="314"/>
      <c r="D103" s="82"/>
      <c r="E103" s="83"/>
      <c r="F103" s="83"/>
      <c r="I103" s="100"/>
    </row>
    <row r="104" spans="1:9" s="104" customFormat="1" ht="56.25" customHeight="1">
      <c r="A104" s="533" t="s">
        <v>73</v>
      </c>
      <c r="B104" s="313" t="s">
        <v>319</v>
      </c>
      <c r="C104" s="314" t="s">
        <v>10</v>
      </c>
      <c r="D104" s="238">
        <v>38</v>
      </c>
      <c r="E104" s="239"/>
      <c r="F104" s="239">
        <f>SUM(D104*E104)</f>
        <v>0</v>
      </c>
      <c r="I104" s="100"/>
    </row>
    <row r="105" spans="1:9" s="104" customFormat="1" ht="12.75">
      <c r="A105" s="533"/>
      <c r="B105" s="313"/>
      <c r="C105" s="314"/>
      <c r="D105" s="82"/>
      <c r="E105" s="83"/>
      <c r="F105" s="83"/>
      <c r="I105" s="100"/>
    </row>
    <row r="106" spans="1:9" s="104" customFormat="1" ht="56.25" customHeight="1">
      <c r="A106" s="533" t="s">
        <v>218</v>
      </c>
      <c r="B106" s="313" t="s">
        <v>1677</v>
      </c>
      <c r="C106" s="314" t="s">
        <v>10</v>
      </c>
      <c r="D106" s="238">
        <v>90</v>
      </c>
      <c r="E106" s="239"/>
      <c r="F106" s="239">
        <f>SUM(D106*E106)</f>
        <v>0</v>
      </c>
      <c r="I106" s="100"/>
    </row>
    <row r="107" spans="1:9" s="224" customFormat="1" ht="12.75">
      <c r="A107" s="288"/>
      <c r="B107" s="320"/>
      <c r="C107" s="321"/>
      <c r="D107" s="196"/>
      <c r="E107" s="150"/>
      <c r="F107" s="151"/>
      <c r="G107" s="223"/>
    </row>
    <row r="108" spans="1:9" s="224" customFormat="1" ht="38.25">
      <c r="A108" s="288" t="s">
        <v>219</v>
      </c>
      <c r="B108" s="320" t="s">
        <v>313</v>
      </c>
      <c r="C108" s="321" t="s">
        <v>8</v>
      </c>
      <c r="D108" s="331">
        <v>84</v>
      </c>
      <c r="E108" s="308"/>
      <c r="F108" s="309">
        <f>SUM(D108*E108)</f>
        <v>0</v>
      </c>
      <c r="G108" s="223"/>
    </row>
    <row r="109" spans="1:9" s="224" customFormat="1" ht="12" customHeight="1">
      <c r="A109" s="552"/>
      <c r="B109" s="320"/>
      <c r="C109" s="321"/>
      <c r="D109" s="331"/>
      <c r="E109" s="308"/>
      <c r="F109" s="309"/>
      <c r="G109" s="223"/>
    </row>
    <row r="110" spans="1:9" s="224" customFormat="1" ht="51">
      <c r="A110" s="288" t="s">
        <v>220</v>
      </c>
      <c r="B110" s="320" t="s">
        <v>312</v>
      </c>
      <c r="C110" s="321" t="s">
        <v>10</v>
      </c>
      <c r="D110" s="331">
        <v>286</v>
      </c>
      <c r="E110" s="457"/>
      <c r="F110" s="309">
        <f>SUM(D110*E110)</f>
        <v>0</v>
      </c>
      <c r="G110" s="223"/>
    </row>
    <row r="111" spans="1:9" s="122" customFormat="1" ht="12.75">
      <c r="A111" s="289"/>
      <c r="B111" s="320"/>
      <c r="C111" s="627"/>
      <c r="D111" s="188"/>
      <c r="E111" s="189"/>
      <c r="F111" s="188"/>
    </row>
    <row r="112" spans="1:9" s="104" customFormat="1" ht="51">
      <c r="A112" s="533" t="s">
        <v>222</v>
      </c>
      <c r="B112" s="313" t="s">
        <v>314</v>
      </c>
      <c r="C112" s="314" t="s">
        <v>10</v>
      </c>
      <c r="D112" s="238">
        <v>30</v>
      </c>
      <c r="E112" s="239"/>
      <c r="F112" s="239">
        <f>SUM(D112*E112)</f>
        <v>0</v>
      </c>
      <c r="I112" s="100"/>
    </row>
    <row r="113" spans="1:9" s="224" customFormat="1" ht="12.75">
      <c r="A113" s="288"/>
      <c r="B113" s="322"/>
      <c r="C113" s="321"/>
      <c r="D113" s="196"/>
      <c r="E113" s="150"/>
      <c r="F113" s="151"/>
      <c r="G113" s="223"/>
    </row>
    <row r="114" spans="1:9" s="224" customFormat="1" ht="38.25">
      <c r="A114" s="288" t="s">
        <v>228</v>
      </c>
      <c r="B114" s="320" t="s">
        <v>316</v>
      </c>
      <c r="C114" s="321"/>
      <c r="D114" s="196"/>
      <c r="E114" s="150"/>
      <c r="F114" s="151"/>
      <c r="G114" s="223"/>
    </row>
    <row r="115" spans="1:9" s="224" customFormat="1" ht="12.75">
      <c r="A115" s="288"/>
      <c r="B115" s="322" t="s">
        <v>147</v>
      </c>
      <c r="C115" s="321" t="s">
        <v>10</v>
      </c>
      <c r="D115" s="331">
        <v>5</v>
      </c>
      <c r="E115" s="308"/>
      <c r="F115" s="309">
        <f>SUM(D115*E115)</f>
        <v>0</v>
      </c>
      <c r="G115" s="223"/>
    </row>
    <row r="116" spans="1:9" s="224" customFormat="1" ht="12.75">
      <c r="A116" s="288"/>
      <c r="B116" s="322" t="s">
        <v>315</v>
      </c>
      <c r="C116" s="321" t="s">
        <v>10</v>
      </c>
      <c r="D116" s="331">
        <v>15</v>
      </c>
      <c r="E116" s="308"/>
      <c r="F116" s="309">
        <f>SUM(D116*E116)</f>
        <v>0</v>
      </c>
      <c r="G116" s="223"/>
    </row>
    <row r="117" spans="1:9" s="224" customFormat="1" ht="12.75">
      <c r="A117" s="288"/>
      <c r="B117" s="322"/>
      <c r="C117" s="321"/>
      <c r="D117" s="196"/>
      <c r="E117" s="150"/>
      <c r="F117" s="151"/>
      <c r="G117" s="223"/>
    </row>
    <row r="118" spans="1:9" s="224" customFormat="1" ht="38.25">
      <c r="A118" s="288" t="s">
        <v>229</v>
      </c>
      <c r="B118" s="320" t="s">
        <v>1678</v>
      </c>
      <c r="C118" s="321"/>
      <c r="D118" s="196"/>
      <c r="E118" s="150"/>
      <c r="F118" s="151"/>
      <c r="G118" s="223"/>
    </row>
    <row r="119" spans="1:9" s="224" customFormat="1" ht="12.75">
      <c r="A119" s="288"/>
      <c r="B119" s="322" t="s">
        <v>147</v>
      </c>
      <c r="C119" s="321" t="s">
        <v>10</v>
      </c>
      <c r="D119" s="331">
        <v>0.8</v>
      </c>
      <c r="E119" s="308"/>
      <c r="F119" s="309">
        <f>SUM(D119*E119)</f>
        <v>0</v>
      </c>
      <c r="G119" s="223"/>
    </row>
    <row r="120" spans="1:9" s="224" customFormat="1" ht="12.75">
      <c r="A120" s="288"/>
      <c r="B120" s="322" t="s">
        <v>148</v>
      </c>
      <c r="C120" s="321" t="s">
        <v>10</v>
      </c>
      <c r="D120" s="331">
        <v>0.5</v>
      </c>
      <c r="E120" s="308"/>
      <c r="F120" s="309">
        <f>SUM(D120*E120)</f>
        <v>0</v>
      </c>
      <c r="G120" s="223"/>
    </row>
    <row r="121" spans="1:9" s="224" customFormat="1" ht="12.75">
      <c r="A121" s="288"/>
      <c r="B121" s="322" t="s">
        <v>221</v>
      </c>
      <c r="C121" s="321" t="s">
        <v>10</v>
      </c>
      <c r="D121" s="331">
        <v>1.5</v>
      </c>
      <c r="E121" s="308"/>
      <c r="F121" s="309">
        <f>SUM(D121*E121)</f>
        <v>0</v>
      </c>
      <c r="G121" s="223"/>
    </row>
    <row r="122" spans="1:9" s="224" customFormat="1" ht="12.75">
      <c r="A122" s="288"/>
      <c r="B122" s="322"/>
      <c r="C122" s="321"/>
      <c r="D122" s="196"/>
      <c r="E122" s="150"/>
      <c r="F122" s="151"/>
      <c r="G122" s="223"/>
    </row>
    <row r="123" spans="1:9" s="224" customFormat="1" ht="38.25">
      <c r="A123" s="288" t="s">
        <v>230</v>
      </c>
      <c r="B123" s="320" t="s">
        <v>571</v>
      </c>
      <c r="C123" s="321"/>
      <c r="D123" s="196"/>
      <c r="E123" s="150"/>
      <c r="F123" s="151"/>
      <c r="G123" s="223"/>
    </row>
    <row r="124" spans="1:9" s="224" customFormat="1" ht="12.75">
      <c r="A124" s="288"/>
      <c r="B124" s="322" t="s">
        <v>317</v>
      </c>
      <c r="C124" s="321" t="s">
        <v>10</v>
      </c>
      <c r="D124" s="331">
        <v>9</v>
      </c>
      <c r="E124" s="308"/>
      <c r="F124" s="309">
        <f>SUM(D124*E124)</f>
        <v>0</v>
      </c>
      <c r="G124" s="223"/>
    </row>
    <row r="125" spans="1:9" s="224" customFormat="1" ht="12.75">
      <c r="A125" s="288"/>
      <c r="B125" s="322" t="s">
        <v>318</v>
      </c>
      <c r="C125" s="321" t="s">
        <v>10</v>
      </c>
      <c r="D125" s="331">
        <v>2</v>
      </c>
      <c r="E125" s="308"/>
      <c r="F125" s="309">
        <f>SUM(D125*E125)</f>
        <v>0</v>
      </c>
      <c r="G125" s="223"/>
    </row>
    <row r="126" spans="1:9" s="104" customFormat="1" ht="12.75">
      <c r="A126" s="319"/>
      <c r="B126" s="628"/>
      <c r="C126" s="629"/>
      <c r="D126" s="83"/>
      <c r="E126" s="82"/>
      <c r="F126" s="83"/>
      <c r="I126" s="100"/>
    </row>
    <row r="127" spans="1:9" s="104" customFormat="1" ht="57" customHeight="1">
      <c r="A127" s="319" t="s">
        <v>231</v>
      </c>
      <c r="B127" s="628" t="s">
        <v>572</v>
      </c>
      <c r="C127" s="629" t="s">
        <v>10</v>
      </c>
      <c r="D127" s="239">
        <v>12</v>
      </c>
      <c r="E127" s="238"/>
      <c r="F127" s="239">
        <f>SUM(D127*E127)</f>
        <v>0</v>
      </c>
      <c r="I127" s="100"/>
    </row>
    <row r="128" spans="1:9" s="104" customFormat="1" ht="51">
      <c r="A128" s="533" t="s">
        <v>260</v>
      </c>
      <c r="B128" s="313" t="s">
        <v>573</v>
      </c>
      <c r="C128" s="314" t="s">
        <v>10</v>
      </c>
      <c r="D128" s="238">
        <v>10</v>
      </c>
      <c r="E128" s="239"/>
      <c r="F128" s="239">
        <f>SUM(D128*E128)</f>
        <v>0</v>
      </c>
      <c r="I128" s="100"/>
    </row>
    <row r="129" spans="1:9" s="104" customFormat="1" ht="12.75">
      <c r="A129" s="533"/>
      <c r="B129" s="313"/>
      <c r="C129" s="314"/>
      <c r="D129" s="82"/>
      <c r="E129" s="83"/>
      <c r="F129" s="83"/>
      <c r="I129" s="100"/>
    </row>
    <row r="130" spans="1:9" s="104" customFormat="1" ht="38.25">
      <c r="A130" s="533" t="s">
        <v>242</v>
      </c>
      <c r="B130" s="313" t="s">
        <v>574</v>
      </c>
      <c r="C130" s="314" t="s">
        <v>10</v>
      </c>
      <c r="D130" s="238">
        <v>8</v>
      </c>
      <c r="E130" s="239"/>
      <c r="F130" s="239">
        <f>SUM(D130*E130)</f>
        <v>0</v>
      </c>
      <c r="I130" s="100"/>
    </row>
    <row r="131" spans="1:9" s="104" customFormat="1" ht="12.75">
      <c r="A131" s="319"/>
      <c r="B131" s="628"/>
      <c r="C131" s="630"/>
      <c r="D131" s="82"/>
      <c r="E131" s="83"/>
      <c r="F131" s="83"/>
      <c r="I131" s="100"/>
    </row>
    <row r="132" spans="1:9" s="104" customFormat="1" ht="51">
      <c r="A132" s="319" t="s">
        <v>327</v>
      </c>
      <c r="B132" s="326" t="s">
        <v>1654</v>
      </c>
      <c r="C132" s="327" t="s">
        <v>304</v>
      </c>
      <c r="D132" s="238">
        <v>4.4000000000000004</v>
      </c>
      <c r="E132" s="239"/>
      <c r="F132" s="239">
        <f>SUM(D132*E132)</f>
        <v>0</v>
      </c>
      <c r="I132" s="100"/>
    </row>
    <row r="133" spans="1:9" s="104" customFormat="1" ht="12.75">
      <c r="A133" s="533"/>
      <c r="B133" s="313"/>
      <c r="C133" s="314"/>
      <c r="D133" s="82"/>
      <c r="E133" s="83"/>
      <c r="F133" s="83"/>
      <c r="I133" s="100"/>
    </row>
    <row r="134" spans="1:9" s="104" customFormat="1" ht="52.5" customHeight="1">
      <c r="A134" s="533" t="s">
        <v>261</v>
      </c>
      <c r="B134" s="313" t="s">
        <v>1679</v>
      </c>
      <c r="C134" s="314" t="s">
        <v>10</v>
      </c>
      <c r="D134" s="238">
        <v>6.5</v>
      </c>
      <c r="E134" s="239"/>
      <c r="F134" s="239">
        <f>SUM(D134*E134)</f>
        <v>0</v>
      </c>
      <c r="I134" s="100"/>
    </row>
    <row r="135" spans="1:9" s="104" customFormat="1" ht="12.75">
      <c r="A135" s="533"/>
      <c r="B135" s="313"/>
      <c r="C135" s="314"/>
      <c r="D135" s="82"/>
      <c r="E135" s="83"/>
      <c r="F135" s="83"/>
      <c r="I135" s="100"/>
    </row>
    <row r="136" spans="1:9" s="104" customFormat="1" ht="54.75" customHeight="1">
      <c r="A136" s="533" t="s">
        <v>262</v>
      </c>
      <c r="B136" s="313" t="s">
        <v>575</v>
      </c>
      <c r="C136" s="314" t="s">
        <v>10</v>
      </c>
      <c r="D136" s="238">
        <v>8</v>
      </c>
      <c r="E136" s="239"/>
      <c r="F136" s="239">
        <f>SUM(D136*E136)</f>
        <v>0</v>
      </c>
      <c r="I136" s="100"/>
    </row>
    <row r="137" spans="1:9" s="104" customFormat="1" ht="12.75">
      <c r="A137" s="533"/>
      <c r="B137" s="313"/>
      <c r="C137" s="314"/>
      <c r="D137" s="82"/>
      <c r="E137" s="83"/>
      <c r="F137" s="83"/>
      <c r="I137" s="100"/>
    </row>
    <row r="138" spans="1:9" s="104" customFormat="1" ht="51.75" thickBot="1">
      <c r="A138" s="533" t="s">
        <v>263</v>
      </c>
      <c r="B138" s="313" t="s">
        <v>576</v>
      </c>
      <c r="C138" s="314" t="s">
        <v>10</v>
      </c>
      <c r="D138" s="238">
        <v>2</v>
      </c>
      <c r="E138" s="239"/>
      <c r="F138" s="239">
        <f>SUM(D138*E138)</f>
        <v>0</v>
      </c>
      <c r="I138" s="100"/>
    </row>
    <row r="139" spans="1:9" ht="15" customHeight="1" thickTop="1">
      <c r="A139" s="275" t="s">
        <v>30</v>
      </c>
      <c r="B139" s="598" t="str">
        <f>B90</f>
        <v>TESARSKA DELA</v>
      </c>
      <c r="C139" s="545"/>
      <c r="D139" s="546"/>
      <c r="E139" s="546"/>
      <c r="F139" s="276">
        <f>SUM(F92:F138)</f>
        <v>0</v>
      </c>
      <c r="G139" s="104"/>
      <c r="H139" s="553"/>
    </row>
    <row r="140" spans="1:9" s="96" customFormat="1" ht="15" customHeight="1">
      <c r="A140" s="277" t="s">
        <v>14</v>
      </c>
      <c r="B140" s="611" t="s">
        <v>32</v>
      </c>
      <c r="C140" s="554"/>
      <c r="D140" s="555"/>
      <c r="E140" s="556"/>
      <c r="F140" s="556"/>
      <c r="G140" s="95"/>
    </row>
    <row r="141" spans="1:9" s="96" customFormat="1" ht="63.75">
      <c r="A141" s="782" t="s">
        <v>278</v>
      </c>
      <c r="B141" s="631" t="s">
        <v>264</v>
      </c>
      <c r="C141" s="242" t="s">
        <v>10</v>
      </c>
      <c r="D141" s="243">
        <v>350</v>
      </c>
      <c r="E141" s="244"/>
      <c r="F141" s="244">
        <f>SUM(D141*E141)</f>
        <v>0</v>
      </c>
      <c r="G141" s="95"/>
    </row>
    <row r="142" spans="1:9" s="96" customFormat="1" ht="15">
      <c r="A142" s="261"/>
      <c r="B142" s="632"/>
      <c r="C142" s="94"/>
      <c r="D142" s="182"/>
      <c r="E142" s="183"/>
      <c r="F142" s="183"/>
      <c r="G142" s="95"/>
    </row>
    <row r="143" spans="1:9" s="104" customFormat="1" ht="76.5">
      <c r="A143" s="780" t="s">
        <v>279</v>
      </c>
      <c r="B143" s="241" t="s">
        <v>265</v>
      </c>
      <c r="C143" s="242" t="s">
        <v>10</v>
      </c>
      <c r="D143" s="243">
        <v>310</v>
      </c>
      <c r="E143" s="244"/>
      <c r="F143" s="244">
        <f>SUM(D143*E143)</f>
        <v>0</v>
      </c>
      <c r="G143" s="95"/>
      <c r="H143" s="96"/>
      <c r="I143" s="100"/>
    </row>
    <row r="144" spans="1:9" s="104" customFormat="1" ht="12.75">
      <c r="A144" s="780"/>
      <c r="B144" s="241"/>
      <c r="C144" s="242"/>
      <c r="D144" s="243"/>
      <c r="E144" s="244"/>
      <c r="F144" s="244"/>
      <c r="I144" s="100"/>
    </row>
    <row r="145" spans="1:11" s="104" customFormat="1" ht="89.25">
      <c r="A145" s="780" t="s">
        <v>280</v>
      </c>
      <c r="B145" s="241" t="s">
        <v>588</v>
      </c>
      <c r="C145" s="242" t="s">
        <v>10</v>
      </c>
      <c r="D145" s="243">
        <v>52</v>
      </c>
      <c r="E145" s="244"/>
      <c r="F145" s="244">
        <f>SUM(D145*E145)</f>
        <v>0</v>
      </c>
      <c r="G145" s="95"/>
      <c r="H145" s="96"/>
      <c r="I145" s="100"/>
    </row>
    <row r="146" spans="1:11" s="104" customFormat="1" ht="12.75">
      <c r="A146" s="780"/>
      <c r="B146" s="592"/>
      <c r="C146" s="126"/>
      <c r="D146" s="127"/>
      <c r="E146" s="128"/>
      <c r="F146" s="128"/>
      <c r="I146" s="100"/>
    </row>
    <row r="147" spans="1:11" s="104" customFormat="1" ht="38.25">
      <c r="A147" s="780" t="s">
        <v>281</v>
      </c>
      <c r="B147" s="592" t="s">
        <v>241</v>
      </c>
      <c r="C147" s="242" t="s">
        <v>238</v>
      </c>
      <c r="D147" s="243">
        <v>3</v>
      </c>
      <c r="E147" s="244"/>
      <c r="F147" s="244">
        <f>SUM(D147*E147)</f>
        <v>0</v>
      </c>
      <c r="I147" s="100"/>
    </row>
    <row r="148" spans="1:11" s="104" customFormat="1" ht="12.75">
      <c r="A148" s="780"/>
      <c r="B148" s="592"/>
      <c r="C148" s="126"/>
      <c r="D148" s="127"/>
      <c r="E148" s="128"/>
      <c r="F148" s="128"/>
      <c r="I148" s="100"/>
    </row>
    <row r="149" spans="1:11" s="104" customFormat="1" ht="63.75">
      <c r="A149" s="780" t="s">
        <v>282</v>
      </c>
      <c r="B149" s="241" t="s">
        <v>589</v>
      </c>
      <c r="C149" s="242" t="s">
        <v>238</v>
      </c>
      <c r="D149" s="243">
        <v>65</v>
      </c>
      <c r="E149" s="244"/>
      <c r="F149" s="244">
        <f>SUM(D149*E149)</f>
        <v>0</v>
      </c>
      <c r="I149" s="100"/>
    </row>
    <row r="150" spans="1:11" s="104" customFormat="1" ht="12.75">
      <c r="A150" s="782"/>
      <c r="B150" s="97"/>
      <c r="C150" s="98"/>
      <c r="D150" s="82"/>
      <c r="E150" s="83"/>
      <c r="F150" s="83"/>
      <c r="I150" s="100"/>
    </row>
    <row r="151" spans="1:11" s="104" customFormat="1" ht="89.25">
      <c r="A151" s="782" t="s">
        <v>62</v>
      </c>
      <c r="B151" s="313" t="s">
        <v>590</v>
      </c>
      <c r="C151" s="237" t="s">
        <v>237</v>
      </c>
      <c r="D151" s="238">
        <v>42</v>
      </c>
      <c r="E151" s="239"/>
      <c r="F151" s="239">
        <f>SUM(D151*E151)</f>
        <v>0</v>
      </c>
      <c r="I151" s="100"/>
    </row>
    <row r="152" spans="1:11" s="104" customFormat="1" ht="12.75">
      <c r="A152" s="782"/>
      <c r="B152" s="313"/>
      <c r="C152" s="98"/>
      <c r="D152" s="82"/>
      <c r="E152" s="83"/>
      <c r="F152" s="83"/>
      <c r="I152" s="100"/>
    </row>
    <row r="153" spans="1:11" s="104" customFormat="1" ht="63.75">
      <c r="A153" s="782" t="s">
        <v>283</v>
      </c>
      <c r="B153" s="236" t="s">
        <v>637</v>
      </c>
      <c r="C153" s="237" t="s">
        <v>9</v>
      </c>
      <c r="D153" s="238">
        <v>85</v>
      </c>
      <c r="E153" s="239"/>
      <c r="F153" s="239">
        <f>SUM(D153*E153)</f>
        <v>0</v>
      </c>
      <c r="I153" s="100"/>
    </row>
    <row r="154" spans="1:11" s="104" customFormat="1" ht="12.75">
      <c r="A154" s="782"/>
      <c r="B154" s="313"/>
      <c r="C154" s="98"/>
      <c r="D154" s="82"/>
      <c r="E154" s="83"/>
      <c r="F154" s="83"/>
      <c r="I154" s="100"/>
    </row>
    <row r="155" spans="1:11" s="104" customFormat="1" ht="63.75">
      <c r="A155" s="777" t="s">
        <v>224</v>
      </c>
      <c r="B155" s="236" t="s">
        <v>1680</v>
      </c>
      <c r="C155" s="237" t="s">
        <v>9</v>
      </c>
      <c r="D155" s="238">
        <v>62</v>
      </c>
      <c r="E155" s="239"/>
      <c r="F155" s="239">
        <f>SUM(D155*E155)</f>
        <v>0</v>
      </c>
      <c r="I155" s="100"/>
    </row>
    <row r="156" spans="1:11" s="104" customFormat="1" ht="12.75">
      <c r="A156" s="777"/>
      <c r="B156" s="313"/>
      <c r="C156" s="98"/>
      <c r="D156" s="82"/>
      <c r="E156" s="83"/>
      <c r="F156" s="83"/>
      <c r="I156" s="100"/>
    </row>
    <row r="157" spans="1:11" s="104" customFormat="1" ht="63.75">
      <c r="A157" s="777" t="s">
        <v>63</v>
      </c>
      <c r="B157" s="313" t="s">
        <v>577</v>
      </c>
      <c r="C157" s="237" t="s">
        <v>9</v>
      </c>
      <c r="D157" s="238">
        <v>1</v>
      </c>
      <c r="E157" s="239"/>
      <c r="F157" s="239">
        <f>SUM(D157*E157)</f>
        <v>0</v>
      </c>
      <c r="I157" s="100"/>
    </row>
    <row r="158" spans="1:11" s="104" customFormat="1" ht="12.75">
      <c r="A158" s="777"/>
      <c r="B158" s="97" t="s">
        <v>0</v>
      </c>
      <c r="C158" s="98"/>
      <c r="D158" s="82"/>
      <c r="E158" s="83"/>
      <c r="F158" s="83"/>
      <c r="I158" s="100"/>
    </row>
    <row r="159" spans="1:11" s="293" customFormat="1" ht="51">
      <c r="A159" s="783" t="s">
        <v>64</v>
      </c>
      <c r="B159" s="245" t="s">
        <v>65</v>
      </c>
      <c r="C159" s="246" t="s">
        <v>10</v>
      </c>
      <c r="D159" s="247">
        <v>43</v>
      </c>
      <c r="E159" s="781"/>
      <c r="F159" s="248">
        <f>SUM(D159*E159)</f>
        <v>0</v>
      </c>
      <c r="G159" s="302"/>
    </row>
    <row r="160" spans="1:11" s="778" customFormat="1" ht="12.75">
      <c r="A160" s="883"/>
      <c r="B160" s="236" t="s">
        <v>0</v>
      </c>
      <c r="C160" s="237"/>
      <c r="D160" s="238"/>
      <c r="E160" s="239"/>
      <c r="F160" s="238"/>
      <c r="G160" s="286"/>
      <c r="H160" s="238"/>
      <c r="K160" s="240"/>
    </row>
    <row r="161" spans="1:11" s="778" customFormat="1" ht="63.75">
      <c r="A161" s="883" t="s">
        <v>284</v>
      </c>
      <c r="B161" s="236" t="s">
        <v>1647</v>
      </c>
      <c r="C161" s="237" t="s">
        <v>10</v>
      </c>
      <c r="D161" s="238">
        <v>30</v>
      </c>
      <c r="E161" s="239"/>
      <c r="F161" s="238">
        <f>SUM(D161*E161)</f>
        <v>0</v>
      </c>
      <c r="G161" s="286">
        <f>SUM(F161*9.5%)</f>
        <v>0</v>
      </c>
      <c r="H161" s="238"/>
      <c r="K161" s="240"/>
    </row>
    <row r="162" spans="1:11" s="104" customFormat="1" ht="12.75">
      <c r="A162" s="782"/>
      <c r="B162" s="97"/>
      <c r="C162" s="98"/>
      <c r="D162" s="82"/>
      <c r="E162" s="83"/>
      <c r="F162" s="83"/>
      <c r="I162" s="100"/>
    </row>
    <row r="163" spans="1:11" s="778" customFormat="1" ht="38.25">
      <c r="A163" s="882" t="s">
        <v>1645</v>
      </c>
      <c r="B163" s="236" t="s">
        <v>225</v>
      </c>
      <c r="C163" s="779"/>
      <c r="E163" s="779"/>
      <c r="F163" s="779"/>
      <c r="I163" s="240"/>
    </row>
    <row r="164" spans="1:11" s="778" customFormat="1" ht="12.75">
      <c r="A164" s="782"/>
      <c r="B164" s="236" t="s">
        <v>226</v>
      </c>
      <c r="C164" s="237" t="s">
        <v>11</v>
      </c>
      <c r="D164" s="238">
        <v>20</v>
      </c>
      <c r="E164" s="239"/>
      <c r="F164" s="239">
        <f>SUM(D164*E164)</f>
        <v>0</v>
      </c>
      <c r="I164" s="240"/>
    </row>
    <row r="165" spans="1:11" s="778" customFormat="1" ht="12.75">
      <c r="A165" s="782"/>
      <c r="B165" s="236" t="s">
        <v>320</v>
      </c>
      <c r="C165" s="237" t="s">
        <v>11</v>
      </c>
      <c r="D165" s="238">
        <v>12</v>
      </c>
      <c r="E165" s="239"/>
      <c r="F165" s="239">
        <f>SUM(D165*E165)</f>
        <v>0</v>
      </c>
      <c r="I165" s="240"/>
    </row>
    <row r="166" spans="1:11" s="778" customFormat="1" ht="12.75">
      <c r="A166" s="782"/>
      <c r="B166" s="236" t="s">
        <v>636</v>
      </c>
      <c r="C166" s="237" t="s">
        <v>11</v>
      </c>
      <c r="D166" s="238">
        <v>2</v>
      </c>
      <c r="E166" s="239"/>
      <c r="F166" s="239">
        <f>SUM(D166*E166)</f>
        <v>0</v>
      </c>
      <c r="I166" s="240"/>
    </row>
    <row r="167" spans="1:11" s="104" customFormat="1" ht="12.75">
      <c r="A167" s="782"/>
      <c r="B167" s="97"/>
      <c r="C167" s="98"/>
      <c r="D167" s="82"/>
      <c r="E167" s="83"/>
      <c r="F167" s="83"/>
      <c r="I167" s="100"/>
    </row>
    <row r="168" spans="1:11" s="778" customFormat="1" ht="38.25">
      <c r="A168" s="882" t="s">
        <v>638</v>
      </c>
      <c r="B168" s="236" t="s">
        <v>66</v>
      </c>
      <c r="C168" s="237"/>
      <c r="D168" s="238"/>
      <c r="E168" s="239"/>
      <c r="F168" s="239"/>
      <c r="I168" s="240"/>
    </row>
    <row r="169" spans="1:11" s="778" customFormat="1" ht="12.75">
      <c r="A169" s="782"/>
      <c r="B169" s="236" t="s">
        <v>633</v>
      </c>
      <c r="C169" s="237" t="s">
        <v>11</v>
      </c>
      <c r="D169" s="238">
        <v>4</v>
      </c>
      <c r="E169" s="239"/>
      <c r="F169" s="239">
        <f>SUM(D169*E169)</f>
        <v>0</v>
      </c>
      <c r="I169" s="240"/>
    </row>
    <row r="170" spans="1:11" s="778" customFormat="1" ht="12.75">
      <c r="A170" s="782"/>
      <c r="B170" s="236" t="s">
        <v>67</v>
      </c>
      <c r="C170" s="237" t="s">
        <v>11</v>
      </c>
      <c r="D170" s="238">
        <v>9</v>
      </c>
      <c r="E170" s="239"/>
      <c r="F170" s="239">
        <f>SUM(D170*E170)</f>
        <v>0</v>
      </c>
      <c r="I170" s="240"/>
    </row>
    <row r="171" spans="1:11" s="778" customFormat="1" ht="12.75">
      <c r="A171" s="782"/>
      <c r="B171" s="236" t="s">
        <v>321</v>
      </c>
      <c r="C171" s="237" t="s">
        <v>11</v>
      </c>
      <c r="D171" s="238">
        <v>34</v>
      </c>
      <c r="E171" s="239"/>
      <c r="F171" s="239">
        <f>SUM(D171*E171)</f>
        <v>0</v>
      </c>
      <c r="I171" s="240"/>
    </row>
    <row r="172" spans="1:11" s="778" customFormat="1" ht="12.75">
      <c r="A172" s="782"/>
      <c r="B172" s="236" t="s">
        <v>634</v>
      </c>
      <c r="C172" s="237" t="s">
        <v>11</v>
      </c>
      <c r="D172" s="238">
        <v>8</v>
      </c>
      <c r="E172" s="239"/>
      <c r="F172" s="239">
        <f>SUM(D172*E172)</f>
        <v>0</v>
      </c>
      <c r="I172" s="240"/>
    </row>
    <row r="173" spans="1:11" s="778" customFormat="1" ht="12.75">
      <c r="A173" s="782"/>
      <c r="B173" s="236" t="s">
        <v>635</v>
      </c>
      <c r="C173" s="237" t="s">
        <v>11</v>
      </c>
      <c r="D173" s="238">
        <v>2</v>
      </c>
      <c r="E173" s="239"/>
      <c r="F173" s="239">
        <f>SUM(D173*E173)</f>
        <v>0</v>
      </c>
      <c r="I173" s="240"/>
    </row>
    <row r="174" spans="1:11" s="104" customFormat="1" ht="12.75">
      <c r="A174" s="782"/>
      <c r="B174" s="97"/>
      <c r="C174" s="98"/>
      <c r="D174" s="82"/>
      <c r="E174" s="83"/>
      <c r="F174" s="83"/>
      <c r="I174" s="100"/>
    </row>
    <row r="175" spans="1:11" s="104" customFormat="1" ht="76.5">
      <c r="A175" s="882" t="s">
        <v>285</v>
      </c>
      <c r="B175" s="236" t="s">
        <v>652</v>
      </c>
      <c r="C175" s="237" t="s">
        <v>237</v>
      </c>
      <c r="D175" s="238">
        <v>17</v>
      </c>
      <c r="E175" s="239"/>
      <c r="F175" s="239">
        <f>SUM(D175*E175)</f>
        <v>0</v>
      </c>
      <c r="I175" s="100"/>
    </row>
    <row r="176" spans="1:11" s="104" customFormat="1" ht="12.75">
      <c r="A176" s="782"/>
      <c r="B176" s="97"/>
      <c r="C176" s="98"/>
      <c r="D176" s="82"/>
      <c r="E176" s="83"/>
      <c r="F176" s="83"/>
      <c r="I176" s="100"/>
    </row>
    <row r="177" spans="1:9" s="778" customFormat="1" ht="63.75">
      <c r="A177" s="882" t="s">
        <v>75</v>
      </c>
      <c r="B177" s="879" t="s">
        <v>676</v>
      </c>
      <c r="C177" s="237" t="s">
        <v>10</v>
      </c>
      <c r="D177" s="238">
        <v>3</v>
      </c>
      <c r="E177" s="239"/>
      <c r="F177" s="239">
        <f>SUM(D177*E177)</f>
        <v>0</v>
      </c>
    </row>
    <row r="178" spans="1:9" s="778" customFormat="1" ht="12.75">
      <c r="A178" s="806"/>
      <c r="B178" s="810"/>
      <c r="C178" s="237"/>
      <c r="D178" s="238"/>
      <c r="E178" s="239"/>
      <c r="F178" s="239"/>
    </row>
    <row r="179" spans="1:9" s="104" customFormat="1" ht="38.25">
      <c r="A179" s="882" t="s">
        <v>76</v>
      </c>
      <c r="B179" s="236" t="s">
        <v>677</v>
      </c>
      <c r="C179" s="237" t="s">
        <v>237</v>
      </c>
      <c r="D179" s="238">
        <v>9</v>
      </c>
      <c r="E179" s="239"/>
      <c r="F179" s="239">
        <f>SUM(D179*E179)</f>
        <v>0</v>
      </c>
      <c r="I179" s="100"/>
    </row>
    <row r="180" spans="1:9" s="104" customFormat="1" ht="12.75">
      <c r="A180" s="782"/>
      <c r="B180" s="313"/>
      <c r="C180" s="98"/>
      <c r="D180" s="82"/>
      <c r="E180" s="83"/>
      <c r="F180" s="83"/>
      <c r="I180" s="100"/>
    </row>
    <row r="181" spans="1:9" s="104" customFormat="1" ht="63.75">
      <c r="A181" s="882" t="s">
        <v>77</v>
      </c>
      <c r="B181" s="313" t="s">
        <v>128</v>
      </c>
      <c r="C181" s="237" t="s">
        <v>237</v>
      </c>
      <c r="D181" s="238">
        <v>260</v>
      </c>
      <c r="E181" s="239"/>
      <c r="F181" s="239">
        <f>SUM(D181*E181)</f>
        <v>0</v>
      </c>
      <c r="I181" s="100"/>
    </row>
    <row r="182" spans="1:9" s="104" customFormat="1" ht="9" customHeight="1">
      <c r="A182" s="782"/>
      <c r="B182" s="313"/>
      <c r="C182" s="126"/>
      <c r="D182" s="127"/>
      <c r="E182" s="128"/>
      <c r="F182" s="128"/>
      <c r="I182" s="100"/>
    </row>
    <row r="183" spans="1:9" s="104" customFormat="1" ht="51">
      <c r="A183" s="882" t="s">
        <v>227</v>
      </c>
      <c r="B183" s="313" t="s">
        <v>653</v>
      </c>
      <c r="C183" s="242" t="s">
        <v>238</v>
      </c>
      <c r="D183" s="243">
        <v>23</v>
      </c>
      <c r="E183" s="244"/>
      <c r="F183" s="244">
        <f>SUM(D183*E183)</f>
        <v>0</v>
      </c>
      <c r="I183" s="100"/>
    </row>
    <row r="184" spans="1:9" s="104" customFormat="1" ht="12.75">
      <c r="A184" s="782"/>
      <c r="B184" s="313"/>
      <c r="C184" s="126"/>
      <c r="D184" s="127"/>
      <c r="E184" s="128"/>
      <c r="F184" s="128"/>
      <c r="I184" s="100"/>
    </row>
    <row r="185" spans="1:9" s="104" customFormat="1" ht="106.5" customHeight="1">
      <c r="A185" s="882" t="s">
        <v>380</v>
      </c>
      <c r="B185" s="236" t="s">
        <v>1681</v>
      </c>
      <c r="C185" s="237" t="s">
        <v>237</v>
      </c>
      <c r="D185" s="238">
        <v>65</v>
      </c>
      <c r="E185" s="239"/>
      <c r="F185" s="239">
        <f>SUM(D185*E185)</f>
        <v>0</v>
      </c>
      <c r="I185" s="100"/>
    </row>
    <row r="186" spans="1:9" s="104" customFormat="1" ht="12.75">
      <c r="A186" s="782"/>
      <c r="B186" s="313"/>
      <c r="C186" s="126"/>
      <c r="D186" s="127"/>
      <c r="E186" s="128"/>
      <c r="F186" s="128"/>
      <c r="I186" s="100"/>
    </row>
    <row r="187" spans="1:9" s="104" customFormat="1" ht="63.75">
      <c r="A187" s="882" t="s">
        <v>381</v>
      </c>
      <c r="B187" s="236" t="s">
        <v>1682</v>
      </c>
      <c r="C187" s="237" t="s">
        <v>237</v>
      </c>
      <c r="D187" s="238">
        <v>240</v>
      </c>
      <c r="E187" s="239"/>
      <c r="F187" s="239">
        <f>SUM(D187*E187)</f>
        <v>0</v>
      </c>
      <c r="I187" s="100"/>
    </row>
    <row r="188" spans="1:9" s="104" customFormat="1" ht="12.75">
      <c r="A188" s="782"/>
      <c r="B188" s="125"/>
      <c r="C188" s="126"/>
      <c r="D188" s="127"/>
      <c r="E188" s="128"/>
      <c r="F188" s="128"/>
      <c r="I188" s="100"/>
    </row>
    <row r="189" spans="1:9" s="104" customFormat="1" ht="84" customHeight="1">
      <c r="A189" s="882" t="s">
        <v>639</v>
      </c>
      <c r="B189" s="236" t="s">
        <v>1649</v>
      </c>
      <c r="C189" s="237" t="s">
        <v>237</v>
      </c>
      <c r="D189" s="238">
        <v>910</v>
      </c>
      <c r="E189" s="239"/>
      <c r="F189" s="239">
        <f>SUM(D189*E189)</f>
        <v>0</v>
      </c>
      <c r="I189" s="100"/>
    </row>
    <row r="190" spans="1:9" s="104" customFormat="1" ht="12.75">
      <c r="A190" s="885"/>
      <c r="B190" s="125"/>
      <c r="C190" s="126"/>
      <c r="D190" s="127"/>
      <c r="E190" s="128"/>
      <c r="F190" s="128"/>
      <c r="I190" s="100"/>
    </row>
    <row r="191" spans="1:9" s="104" customFormat="1" ht="84" customHeight="1">
      <c r="A191" s="885" t="s">
        <v>382</v>
      </c>
      <c r="B191" s="236" t="s">
        <v>1650</v>
      </c>
      <c r="C191" s="237" t="s">
        <v>237</v>
      </c>
      <c r="D191" s="238">
        <v>50</v>
      </c>
      <c r="E191" s="239"/>
      <c r="F191" s="239">
        <f>SUM(D191*E191)</f>
        <v>0</v>
      </c>
      <c r="I191" s="100"/>
    </row>
    <row r="192" spans="1:9" s="104" customFormat="1" ht="12.75">
      <c r="A192" s="782"/>
      <c r="B192" s="592"/>
      <c r="C192" s="126"/>
      <c r="D192" s="127"/>
      <c r="E192" s="128"/>
      <c r="F192" s="128"/>
      <c r="I192" s="100"/>
    </row>
    <row r="193" spans="1:10" s="104" customFormat="1" ht="89.25">
      <c r="A193" s="882" t="s">
        <v>382</v>
      </c>
      <c r="B193" s="236" t="s">
        <v>325</v>
      </c>
      <c r="C193" s="237" t="s">
        <v>237</v>
      </c>
      <c r="D193" s="238">
        <v>48</v>
      </c>
      <c r="E193" s="239"/>
      <c r="F193" s="239">
        <f>SUM(D193*E193)</f>
        <v>0</v>
      </c>
      <c r="I193" s="100"/>
    </row>
    <row r="194" spans="1:10" s="104" customFormat="1" ht="12.75">
      <c r="A194" s="782"/>
      <c r="B194" s="313"/>
      <c r="C194" s="98"/>
      <c r="D194" s="82"/>
      <c r="E194" s="83"/>
      <c r="F194" s="83"/>
      <c r="I194" s="100"/>
    </row>
    <row r="195" spans="1:10" s="104" customFormat="1" ht="104.25" customHeight="1">
      <c r="A195" s="882" t="s">
        <v>678</v>
      </c>
      <c r="B195" s="236" t="s">
        <v>326</v>
      </c>
      <c r="C195" s="237" t="s">
        <v>237</v>
      </c>
      <c r="D195" s="238">
        <v>3</v>
      </c>
      <c r="E195" s="239"/>
      <c r="F195" s="239">
        <f>SUM(D195*E195)</f>
        <v>0</v>
      </c>
      <c r="I195" s="100"/>
    </row>
    <row r="196" spans="1:10" s="132" customFormat="1" ht="12.75">
      <c r="A196" s="369"/>
      <c r="B196" s="633"/>
      <c r="C196" s="193"/>
      <c r="D196" s="169"/>
      <c r="E196" s="194"/>
      <c r="F196" s="169"/>
      <c r="G196" s="435"/>
      <c r="H196" s="169"/>
      <c r="I196" s="557"/>
      <c r="J196" s="133"/>
    </row>
    <row r="197" spans="1:10" s="132" customFormat="1" ht="27">
      <c r="A197" s="364" t="s">
        <v>679</v>
      </c>
      <c r="B197" s="633" t="s">
        <v>1683</v>
      </c>
      <c r="C197" s="328" t="s">
        <v>11</v>
      </c>
      <c r="D197" s="329">
        <v>10</v>
      </c>
      <c r="E197" s="330"/>
      <c r="F197" s="329">
        <f>D197*E197</f>
        <v>0</v>
      </c>
      <c r="G197" s="435">
        <f>F197*22%</f>
        <v>0</v>
      </c>
      <c r="H197" s="169"/>
      <c r="I197" s="557"/>
      <c r="J197" s="133"/>
    </row>
    <row r="198" spans="1:10" s="104" customFormat="1" ht="12.75">
      <c r="A198" s="720"/>
      <c r="B198" s="313"/>
      <c r="C198" s="98"/>
      <c r="D198" s="82"/>
      <c r="E198" s="83"/>
      <c r="F198" s="83"/>
      <c r="I198" s="100"/>
    </row>
    <row r="199" spans="1:10" s="104" customFormat="1" ht="25.5">
      <c r="A199" s="884" t="s">
        <v>1646</v>
      </c>
      <c r="B199" s="592" t="s">
        <v>74</v>
      </c>
      <c r="C199" s="242" t="s">
        <v>238</v>
      </c>
      <c r="D199" s="243">
        <v>535</v>
      </c>
      <c r="E199" s="244"/>
      <c r="F199" s="244">
        <f>SUM(D199*E199)</f>
        <v>0</v>
      </c>
      <c r="I199" s="100"/>
    </row>
    <row r="200" spans="1:10" s="104" customFormat="1" ht="13.5" thickBot="1">
      <c r="A200" s="391"/>
      <c r="B200" s="97"/>
      <c r="C200" s="98"/>
      <c r="D200" s="82"/>
      <c r="E200" s="83"/>
      <c r="F200" s="83"/>
      <c r="I200" s="100"/>
    </row>
    <row r="201" spans="1:10" s="603" customFormat="1" ht="15" customHeight="1" thickTop="1">
      <c r="A201" s="597" t="s">
        <v>14</v>
      </c>
      <c r="B201" s="598" t="str">
        <f>B140</f>
        <v>ZIDARSKA DELA</v>
      </c>
      <c r="C201" s="599"/>
      <c r="D201" s="600"/>
      <c r="E201" s="600"/>
      <c r="F201" s="600">
        <f>SUM(F141:F200)</f>
        <v>0</v>
      </c>
      <c r="G201" s="323"/>
      <c r="H201" s="634"/>
    </row>
    <row r="202" spans="1:10" s="603" customFormat="1" ht="12.75" customHeight="1">
      <c r="A202" s="635"/>
      <c r="B202" s="636"/>
      <c r="C202" s="637"/>
      <c r="D202" s="623"/>
      <c r="E202" s="623"/>
      <c r="F202" s="623"/>
      <c r="G202" s="608"/>
      <c r="H202" s="609"/>
    </row>
    <row r="203" spans="1:10" s="603" customFormat="1" ht="12.75" customHeight="1">
      <c r="A203" s="635"/>
      <c r="B203" s="636"/>
      <c r="C203" s="637"/>
      <c r="D203" s="623"/>
      <c r="E203" s="623"/>
      <c r="F203" s="623"/>
      <c r="G203" s="608"/>
    </row>
    <row r="204" spans="1:10" s="603" customFormat="1" ht="12.75" customHeight="1">
      <c r="A204" s="635"/>
      <c r="B204" s="636"/>
      <c r="C204" s="637"/>
      <c r="D204" s="623"/>
      <c r="E204" s="623"/>
      <c r="F204" s="623"/>
      <c r="G204" s="608"/>
    </row>
    <row r="205" spans="1:10" s="642" customFormat="1" ht="12.75" customHeight="1">
      <c r="A205" s="638" t="s">
        <v>68</v>
      </c>
      <c r="B205" s="639" t="s">
        <v>6</v>
      </c>
      <c r="C205" s="640"/>
      <c r="D205" s="641"/>
      <c r="E205" s="641"/>
      <c r="F205" s="641"/>
      <c r="G205" s="608"/>
      <c r="H205" s="603"/>
    </row>
    <row r="206" spans="1:10" s="603" customFormat="1" ht="12.75" customHeight="1">
      <c r="A206" s="643" t="s">
        <v>28</v>
      </c>
      <c r="B206" s="645" t="str">
        <f>B36</f>
        <v>ZEMELJSKA DELA</v>
      </c>
      <c r="C206" s="644"/>
      <c r="D206" s="645"/>
      <c r="E206" s="645"/>
      <c r="F206" s="316">
        <f>SUM(F36)</f>
        <v>0</v>
      </c>
      <c r="G206" s="608"/>
      <c r="H206" s="646"/>
    </row>
    <row r="207" spans="1:10" s="603" customFormat="1" ht="12.75" customHeight="1">
      <c r="A207" s="643" t="s">
        <v>29</v>
      </c>
      <c r="B207" s="645" t="str">
        <f>B38</f>
        <v>BETONSKA DELA</v>
      </c>
      <c r="C207" s="644"/>
      <c r="D207" s="645"/>
      <c r="E207" s="645"/>
      <c r="F207" s="316">
        <f>SUM(F87)</f>
        <v>0</v>
      </c>
      <c r="G207" s="608"/>
      <c r="H207" s="646"/>
    </row>
    <row r="208" spans="1:10" s="603" customFormat="1" ht="12.75" customHeight="1">
      <c r="A208" s="643" t="s">
        <v>30</v>
      </c>
      <c r="B208" s="645" t="str">
        <f>B90</f>
        <v>TESARSKA DELA</v>
      </c>
      <c r="C208" s="644"/>
      <c r="D208" s="645"/>
      <c r="E208" s="645"/>
      <c r="F208" s="316">
        <f>SUM(F139)</f>
        <v>0</v>
      </c>
      <c r="G208" s="608"/>
      <c r="H208" s="646"/>
    </row>
    <row r="209" spans="1:8" s="603" customFormat="1" ht="12.75" customHeight="1">
      <c r="A209" s="643" t="s">
        <v>14</v>
      </c>
      <c r="B209" s="645" t="str">
        <f>B140</f>
        <v>ZIDARSKA DELA</v>
      </c>
      <c r="C209" s="644"/>
      <c r="D209" s="645"/>
      <c r="E209" s="645"/>
      <c r="F209" s="316">
        <f>SUM(F201)</f>
        <v>0</v>
      </c>
      <c r="G209" s="608"/>
      <c r="H209" s="646"/>
    </row>
    <row r="210" spans="1:8" s="603" customFormat="1" ht="12.75" customHeight="1" thickBot="1">
      <c r="A210" s="647"/>
      <c r="B210" s="648"/>
      <c r="C210" s="649"/>
      <c r="D210" s="650"/>
      <c r="E210" s="650"/>
      <c r="F210" s="650"/>
      <c r="G210" s="608"/>
      <c r="H210" s="646"/>
    </row>
    <row r="211" spans="1:8" s="656" customFormat="1" ht="17.100000000000001" customHeight="1" thickTop="1" thickBot="1">
      <c r="A211" s="651" t="s">
        <v>68</v>
      </c>
      <c r="B211" s="652" t="str">
        <f>B205</f>
        <v>REKAPITULACIJA</v>
      </c>
      <c r="C211" s="653"/>
      <c r="D211" s="654"/>
      <c r="E211" s="654"/>
      <c r="F211" s="655">
        <f>SUM(F206:F209)</f>
        <v>0</v>
      </c>
      <c r="G211" s="608"/>
      <c r="H211" s="646"/>
    </row>
    <row r="212" spans="1:8" s="89" customFormat="1" ht="17.100000000000001" customHeight="1" thickTop="1">
      <c r="A212" s="107"/>
      <c r="B212" s="87"/>
      <c r="C212" s="108"/>
      <c r="D212" s="109"/>
      <c r="E212" s="109"/>
      <c r="F212" s="109"/>
      <c r="G212" s="88"/>
      <c r="H212" s="558"/>
    </row>
    <row r="213" spans="1:8" s="89" customFormat="1" ht="17.100000000000001" customHeight="1">
      <c r="A213" s="107"/>
      <c r="B213" s="87"/>
      <c r="C213" s="108"/>
      <c r="D213" s="109"/>
      <c r="E213" s="109"/>
      <c r="F213" s="109"/>
      <c r="G213" s="88"/>
    </row>
    <row r="214" spans="1:8" ht="12.75" customHeight="1">
      <c r="A214" s="110"/>
      <c r="B214" s="105"/>
      <c r="C214" s="111"/>
      <c r="D214" s="75"/>
      <c r="E214" s="75"/>
      <c r="F214" s="75"/>
      <c r="G214" s="88"/>
      <c r="H214" s="89"/>
    </row>
    <row r="215" spans="1:8" s="102" customFormat="1" ht="12.75" customHeight="1">
      <c r="A215" s="110"/>
      <c r="B215" s="105"/>
      <c r="C215" s="111"/>
      <c r="D215" s="75"/>
      <c r="E215" s="75"/>
      <c r="F215" s="75"/>
      <c r="G215" s="75"/>
      <c r="H215" s="101"/>
    </row>
    <row r="216" spans="1:8" s="102" customFormat="1" ht="12.75" customHeight="1">
      <c r="A216" s="112"/>
      <c r="B216" s="113"/>
      <c r="C216" s="114"/>
      <c r="D216" s="82"/>
      <c r="E216" s="82"/>
      <c r="F216" s="82"/>
      <c r="G216" s="115"/>
    </row>
    <row r="217" spans="1:8" s="102" customFormat="1" ht="12.75" customHeight="1">
      <c r="A217" s="112"/>
      <c r="B217" s="113"/>
      <c r="C217" s="114"/>
      <c r="D217" s="82"/>
      <c r="E217" s="82"/>
      <c r="F217" s="82"/>
    </row>
    <row r="218" spans="1:8" s="102" customFormat="1" ht="12.75" customHeight="1">
      <c r="A218" s="112"/>
      <c r="B218" s="113"/>
      <c r="C218" s="114"/>
      <c r="D218" s="82"/>
      <c r="E218" s="82"/>
      <c r="F218" s="82"/>
    </row>
    <row r="219" spans="1:8" s="102" customFormat="1" ht="12.75" customHeight="1">
      <c r="A219" s="112"/>
      <c r="B219" s="113"/>
      <c r="C219" s="114"/>
      <c r="D219" s="82"/>
      <c r="E219" s="82"/>
      <c r="F219" s="82"/>
    </row>
    <row r="220" spans="1:8" s="102" customFormat="1" ht="12.75" customHeight="1">
      <c r="A220" s="112"/>
      <c r="B220" s="113"/>
      <c r="C220" s="116"/>
      <c r="D220" s="82"/>
      <c r="E220" s="82"/>
      <c r="F220" s="82"/>
    </row>
    <row r="221" spans="1:8" s="102" customFormat="1" ht="12.75" customHeight="1">
      <c r="A221" s="112"/>
      <c r="B221" s="113"/>
      <c r="C221" s="114"/>
      <c r="D221" s="82"/>
      <c r="E221" s="82"/>
      <c r="F221" s="82"/>
    </row>
    <row r="222" spans="1:8" s="102" customFormat="1" ht="12.75" customHeight="1">
      <c r="A222" s="112"/>
      <c r="B222" s="113"/>
      <c r="C222" s="114"/>
      <c r="D222" s="82"/>
      <c r="E222" s="82"/>
      <c r="F222" s="82"/>
    </row>
    <row r="223" spans="1:8" s="102" customFormat="1">
      <c r="A223" s="110"/>
      <c r="B223" s="105"/>
      <c r="C223" s="111"/>
      <c r="D223" s="75"/>
      <c r="E223" s="75"/>
      <c r="F223" s="75"/>
      <c r="G223" s="75"/>
    </row>
    <row r="224" spans="1:8">
      <c r="H224" s="102"/>
    </row>
    <row r="225" spans="1:8" s="102" customFormat="1">
      <c r="A225" s="118"/>
      <c r="B225" s="119"/>
      <c r="C225" s="120"/>
      <c r="D225" s="103"/>
      <c r="E225" s="103"/>
      <c r="F225" s="103"/>
      <c r="H225" s="101"/>
    </row>
    <row r="226" spans="1:8" s="102" customFormat="1">
      <c r="A226" s="118"/>
      <c r="B226" s="119"/>
      <c r="C226" s="120"/>
      <c r="D226" s="103"/>
      <c r="E226" s="103"/>
      <c r="F226" s="103"/>
    </row>
    <row r="227" spans="1:8" s="106" customFormat="1" ht="15">
      <c r="A227" s="118"/>
      <c r="B227" s="119"/>
      <c r="C227" s="120"/>
      <c r="D227" s="103"/>
      <c r="E227" s="103"/>
      <c r="F227" s="103"/>
      <c r="G227" s="102"/>
      <c r="H227" s="102"/>
    </row>
    <row r="228" spans="1:8" s="121" customFormat="1" ht="15">
      <c r="A228" s="118"/>
      <c r="B228" s="119"/>
      <c r="C228" s="120"/>
      <c r="D228" s="103"/>
      <c r="E228" s="103"/>
      <c r="F228" s="103"/>
      <c r="G228" s="102"/>
      <c r="H228" s="106"/>
    </row>
    <row r="229" spans="1:8">
      <c r="H229" s="121"/>
    </row>
  </sheetData>
  <mergeCells count="4">
    <mergeCell ref="A81:A82"/>
    <mergeCell ref="A11:A12"/>
    <mergeCell ref="A13:A14"/>
    <mergeCell ref="A21:A22"/>
  </mergeCells>
  <phoneticPr fontId="0" type="noConversion"/>
  <pageMargins left="0.70866141732283472" right="0.51181102362204722" top="0.98425196850393704" bottom="0.59055118110236227" header="0" footer="0.39370078740157483"/>
  <pageSetup paperSize="9" orientation="landscape" r:id="rId1"/>
  <headerFooter alignWithMargins="0">
    <oddFooter>&amp;C&amp;P</oddFooter>
  </headerFooter>
  <rowBreaks count="4" manualBreakCount="4">
    <brk id="37" max="16383" man="1"/>
    <brk id="89" max="16383" man="1"/>
    <brk id="139" max="16383" man="1"/>
    <brk id="20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74"/>
  <sheetViews>
    <sheetView view="pageBreakPreview" zoomScale="125" zoomScaleNormal="100" zoomScaleSheetLayoutView="125" workbookViewId="0">
      <selection sqref="A1:XFD1"/>
    </sheetView>
  </sheetViews>
  <sheetFormatPr defaultRowHeight="14.25"/>
  <cols>
    <col min="1" max="1" width="10.7109375" style="379" customWidth="1"/>
    <col min="2" max="2" width="55.7109375" style="380" customWidth="1"/>
    <col min="3" max="3" width="11.7109375" style="381" customWidth="1"/>
    <col min="4" max="4" width="10.7109375" style="130" customWidth="1"/>
    <col min="5" max="5" width="15.7109375" style="130" customWidth="1"/>
    <col min="6" max="6" width="20.7109375" style="130" customWidth="1"/>
    <col min="7" max="7" width="0.85546875" style="129" customWidth="1"/>
    <col min="8" max="8" width="17.140625" style="131" customWidth="1"/>
    <col min="9" max="9" width="9.140625" style="131" hidden="1" customWidth="1"/>
    <col min="10" max="16384" width="9.140625" style="131"/>
  </cols>
  <sheetData>
    <row r="1" spans="1:7" s="9" customFormat="1" ht="42" customHeight="1">
      <c r="A1" s="28"/>
      <c r="B1" s="1317" t="s">
        <v>1710</v>
      </c>
      <c r="C1" s="8"/>
      <c r="D1" s="250"/>
      <c r="E1" s="250"/>
      <c r="F1" s="250"/>
    </row>
    <row r="2" spans="1:7" s="418" customFormat="1" ht="11.1" customHeight="1">
      <c r="A2" s="30"/>
      <c r="B2" s="24"/>
      <c r="C2" s="9"/>
      <c r="D2" s="346"/>
      <c r="E2" s="9"/>
      <c r="F2" s="250"/>
      <c r="G2" s="419"/>
    </row>
    <row r="3" spans="1:7" s="418" customFormat="1" ht="11.1" customHeight="1">
      <c r="A3" s="30"/>
      <c r="B3" s="24"/>
      <c r="C3" s="9"/>
      <c r="D3" s="9"/>
      <c r="E3" s="9"/>
      <c r="F3" s="769"/>
      <c r="G3" s="419"/>
    </row>
    <row r="4" spans="1:7" s="418" customFormat="1" ht="11.1" customHeight="1">
      <c r="A4" s="30"/>
      <c r="B4" s="24"/>
      <c r="C4" s="347"/>
      <c r="D4" s="9"/>
      <c r="E4" s="9"/>
      <c r="F4" s="769"/>
      <c r="G4" s="419"/>
    </row>
    <row r="5" spans="1:7" s="421" customFormat="1" ht="25.5" customHeight="1">
      <c r="A5" s="252" t="s">
        <v>26</v>
      </c>
      <c r="B5" s="253" t="s">
        <v>27</v>
      </c>
      <c r="C5" s="348" t="s">
        <v>1</v>
      </c>
      <c r="D5" s="349" t="s">
        <v>2</v>
      </c>
      <c r="E5" s="349" t="s">
        <v>3</v>
      </c>
      <c r="F5" s="349" t="s">
        <v>4</v>
      </c>
      <c r="G5" s="420"/>
    </row>
    <row r="6" spans="1:7" s="418" customFormat="1" ht="11.1" customHeight="1">
      <c r="A6" s="254"/>
      <c r="B6" s="255"/>
      <c r="C6" s="350"/>
      <c r="D6" s="351"/>
      <c r="E6" s="351"/>
      <c r="F6" s="770"/>
      <c r="G6" s="419"/>
    </row>
    <row r="7" spans="1:7" s="158" customFormat="1" ht="17.100000000000001" customHeight="1">
      <c r="A7" s="422" t="s">
        <v>16</v>
      </c>
      <c r="B7" s="423" t="s">
        <v>17</v>
      </c>
      <c r="C7" s="657"/>
      <c r="D7" s="658"/>
      <c r="E7" s="659"/>
      <c r="F7" s="660"/>
      <c r="G7" s="157"/>
    </row>
    <row r="8" spans="1:7" s="90" customFormat="1" ht="140.25" customHeight="1">
      <c r="A8" s="273"/>
      <c r="B8" s="528" t="s">
        <v>48</v>
      </c>
      <c r="C8" s="661"/>
      <c r="D8" s="662"/>
      <c r="E8" s="179"/>
      <c r="F8" s="413"/>
    </row>
    <row r="9" spans="1:7" s="90" customFormat="1" ht="12.75">
      <c r="A9" s="369"/>
      <c r="B9" s="387"/>
      <c r="C9" s="190"/>
      <c r="D9" s="91"/>
      <c r="E9" s="191"/>
      <c r="F9" s="192"/>
    </row>
    <row r="10" spans="1:7" s="133" customFormat="1" ht="30">
      <c r="A10" s="263" t="s">
        <v>18</v>
      </c>
      <c r="B10" s="270" t="s">
        <v>37</v>
      </c>
      <c r="C10" s="142"/>
      <c r="D10" s="139"/>
      <c r="E10" s="138"/>
      <c r="F10" s="153"/>
    </row>
    <row r="11" spans="1:7" ht="12.75" customHeight="1">
      <c r="A11" s="263"/>
      <c r="B11" s="270"/>
      <c r="C11" s="218"/>
      <c r="D11" s="146"/>
      <c r="E11" s="219"/>
      <c r="F11" s="529"/>
    </row>
    <row r="12" spans="1:7" s="133" customFormat="1" ht="70.5" customHeight="1">
      <c r="A12" s="1328" t="s">
        <v>19</v>
      </c>
      <c r="B12" s="357" t="s">
        <v>1684</v>
      </c>
      <c r="C12" s="246" t="s">
        <v>333</v>
      </c>
      <c r="D12" s="247">
        <v>345</v>
      </c>
      <c r="E12" s="248"/>
      <c r="F12" s="249">
        <f>SUM(D12*E12)</f>
        <v>0</v>
      </c>
    </row>
    <row r="13" spans="1:7" s="133" customFormat="1" ht="12.75">
      <c r="A13" s="1328"/>
      <c r="B13" s="245"/>
      <c r="C13" s="142"/>
      <c r="D13" s="139"/>
      <c r="E13" s="138"/>
      <c r="F13" s="153"/>
    </row>
    <row r="14" spans="1:7" s="360" customFormat="1" ht="89.25">
      <c r="A14" s="534" t="s">
        <v>20</v>
      </c>
      <c r="B14" s="358" t="s">
        <v>1664</v>
      </c>
      <c r="C14" s="359" t="s">
        <v>10</v>
      </c>
      <c r="D14" s="247">
        <v>460</v>
      </c>
      <c r="E14" s="248"/>
      <c r="F14" s="249">
        <f>SUM(D14*E14)</f>
        <v>0</v>
      </c>
    </row>
    <row r="15" spans="1:7" s="133" customFormat="1" ht="12.75" customHeight="1">
      <c r="A15" s="534"/>
      <c r="B15" s="245"/>
      <c r="C15" s="246"/>
      <c r="D15" s="247"/>
      <c r="E15" s="248"/>
      <c r="F15" s="249"/>
    </row>
    <row r="16" spans="1:7" s="133" customFormat="1" ht="76.5">
      <c r="A16" s="534" t="s">
        <v>21</v>
      </c>
      <c r="B16" s="245" t="s">
        <v>591</v>
      </c>
      <c r="C16" s="246" t="s">
        <v>10</v>
      </c>
      <c r="D16" s="247">
        <v>460</v>
      </c>
      <c r="E16" s="248"/>
      <c r="F16" s="249">
        <f>SUM(D16*E16)</f>
        <v>0</v>
      </c>
    </row>
    <row r="17" spans="1:6" s="133" customFormat="1" ht="12.75" customHeight="1">
      <c r="A17" s="534"/>
      <c r="B17" s="245"/>
      <c r="C17" s="246"/>
      <c r="D17" s="247"/>
      <c r="E17" s="248"/>
      <c r="F17" s="249"/>
    </row>
    <row r="18" spans="1:6" s="360" customFormat="1" ht="25.5">
      <c r="A18" s="534" t="s">
        <v>35</v>
      </c>
      <c r="B18" s="361" t="s">
        <v>118</v>
      </c>
      <c r="C18" s="359" t="s">
        <v>304</v>
      </c>
      <c r="D18" s="247">
        <v>64</v>
      </c>
      <c r="E18" s="248"/>
      <c r="F18" s="249">
        <f>SUM(D18*E18)</f>
        <v>0</v>
      </c>
    </row>
    <row r="19" spans="1:6" s="360" customFormat="1" ht="12.75" customHeight="1">
      <c r="A19" s="285"/>
      <c r="B19" s="362"/>
      <c r="C19" s="363"/>
      <c r="D19" s="139"/>
      <c r="E19" s="138"/>
      <c r="F19" s="153"/>
    </row>
    <row r="20" spans="1:6" s="360" customFormat="1" ht="83.25" customHeight="1">
      <c r="A20" s="534" t="s">
        <v>38</v>
      </c>
      <c r="B20" s="361" t="s">
        <v>119</v>
      </c>
      <c r="C20" s="359" t="s">
        <v>304</v>
      </c>
      <c r="D20" s="247">
        <v>35</v>
      </c>
      <c r="E20" s="248"/>
      <c r="F20" s="249">
        <f>SUM(D20*E20)</f>
        <v>0</v>
      </c>
    </row>
    <row r="21" spans="1:6" s="133" customFormat="1" ht="12.75" customHeight="1">
      <c r="A21" s="197"/>
      <c r="B21" s="377"/>
      <c r="C21" s="193"/>
      <c r="D21" s="180"/>
      <c r="E21" s="151"/>
      <c r="F21" s="530"/>
    </row>
    <row r="22" spans="1:6" s="360" customFormat="1" ht="55.5" customHeight="1">
      <c r="A22" s="364" t="s">
        <v>39</v>
      </c>
      <c r="B22" s="366" t="s">
        <v>332</v>
      </c>
      <c r="C22" s="367" t="s">
        <v>304</v>
      </c>
      <c r="D22" s="332">
        <v>8</v>
      </c>
      <c r="E22" s="309"/>
      <c r="F22" s="382">
        <f>SUM(D22*E22)</f>
        <v>0</v>
      </c>
    </row>
    <row r="23" spans="1:6" s="133" customFormat="1" ht="12.75" customHeight="1">
      <c r="A23" s="285"/>
      <c r="B23" s="245"/>
      <c r="C23" s="142"/>
      <c r="D23" s="139"/>
      <c r="E23" s="138"/>
      <c r="F23" s="153"/>
    </row>
    <row r="24" spans="1:6" s="360" customFormat="1" ht="69.75" customHeight="1">
      <c r="A24" s="1328" t="s">
        <v>40</v>
      </c>
      <c r="B24" s="361" t="s">
        <v>49</v>
      </c>
      <c r="C24" s="359" t="s">
        <v>304</v>
      </c>
      <c r="D24" s="247">
        <v>920</v>
      </c>
      <c r="E24" s="248"/>
      <c r="F24" s="249">
        <f>SUM(D24*E24)</f>
        <v>0</v>
      </c>
    </row>
    <row r="25" spans="1:6" s="360" customFormat="1" ht="12.75">
      <c r="A25" s="1328"/>
      <c r="B25" s="361"/>
      <c r="C25" s="359"/>
      <c r="D25" s="247"/>
      <c r="E25" s="248"/>
      <c r="F25" s="249"/>
    </row>
    <row r="26" spans="1:6" s="360" customFormat="1" ht="69" customHeight="1">
      <c r="A26" s="1328" t="s">
        <v>41</v>
      </c>
      <c r="B26" s="361" t="s">
        <v>494</v>
      </c>
      <c r="C26" s="359" t="s">
        <v>304</v>
      </c>
      <c r="D26" s="247">
        <v>61</v>
      </c>
      <c r="E26" s="248"/>
      <c r="F26" s="249">
        <f>SUM(D26*E26)</f>
        <v>0</v>
      </c>
    </row>
    <row r="27" spans="1:6" s="360" customFormat="1" ht="12.75" customHeight="1">
      <c r="A27" s="1328"/>
      <c r="B27" s="361"/>
      <c r="C27" s="359"/>
      <c r="D27" s="247"/>
      <c r="E27" s="248"/>
      <c r="F27" s="249"/>
    </row>
    <row r="28" spans="1:6" s="360" customFormat="1" ht="72" customHeight="1">
      <c r="A28" s="1328" t="s">
        <v>36</v>
      </c>
      <c r="B28" s="361" t="s">
        <v>493</v>
      </c>
      <c r="C28" s="359" t="s">
        <v>304</v>
      </c>
      <c r="D28" s="247">
        <v>61</v>
      </c>
      <c r="E28" s="248"/>
      <c r="F28" s="249">
        <f>SUM(D28*E28)</f>
        <v>0</v>
      </c>
    </row>
    <row r="29" spans="1:6" s="360" customFormat="1" ht="12.75">
      <c r="A29" s="1328"/>
      <c r="B29" s="361"/>
      <c r="C29" s="359"/>
      <c r="D29" s="247"/>
      <c r="E29" s="248"/>
      <c r="F29" s="249"/>
    </row>
    <row r="30" spans="1:6" s="360" customFormat="1" ht="67.5" customHeight="1">
      <c r="A30" s="534" t="s">
        <v>42</v>
      </c>
      <c r="B30" s="361" t="s">
        <v>59</v>
      </c>
      <c r="C30" s="359" t="s">
        <v>304</v>
      </c>
      <c r="D30" s="247">
        <v>61</v>
      </c>
      <c r="E30" s="248"/>
      <c r="F30" s="249">
        <f>SUM(D30*E30)</f>
        <v>0</v>
      </c>
    </row>
    <row r="31" spans="1:6" s="360" customFormat="1" ht="53.25" customHeight="1">
      <c r="A31" s="534" t="s">
        <v>43</v>
      </c>
      <c r="B31" s="361" t="s">
        <v>1685</v>
      </c>
      <c r="C31" s="359" t="s">
        <v>304</v>
      </c>
      <c r="D31" s="247">
        <v>32</v>
      </c>
      <c r="E31" s="248"/>
      <c r="F31" s="249">
        <f>SUM(D31*E31)</f>
        <v>0</v>
      </c>
    </row>
    <row r="32" spans="1:6" s="360" customFormat="1" ht="12.75">
      <c r="A32" s="285"/>
      <c r="B32" s="361"/>
      <c r="C32" s="363"/>
      <c r="D32" s="139"/>
      <c r="E32" s="138"/>
      <c r="F32" s="153"/>
    </row>
    <row r="33" spans="1:8" s="360" customFormat="1" ht="51">
      <c r="A33" s="1328" t="s">
        <v>120</v>
      </c>
      <c r="B33" s="361" t="s">
        <v>50</v>
      </c>
      <c r="C33" s="359" t="s">
        <v>11</v>
      </c>
      <c r="D33" s="247">
        <v>8</v>
      </c>
      <c r="E33" s="248"/>
      <c r="F33" s="249">
        <f>SUM(D33*E33)</f>
        <v>0</v>
      </c>
    </row>
    <row r="34" spans="1:8" s="360" customFormat="1" ht="12.75">
      <c r="A34" s="1328"/>
      <c r="B34" s="361"/>
      <c r="C34" s="359"/>
      <c r="D34" s="247"/>
      <c r="E34" s="248"/>
      <c r="F34" s="249"/>
    </row>
    <row r="35" spans="1:8" s="360" customFormat="1" ht="56.25" customHeight="1">
      <c r="A35" s="1328" t="s">
        <v>121</v>
      </c>
      <c r="B35" s="361" t="s">
        <v>47</v>
      </c>
      <c r="C35" s="359" t="s">
        <v>304</v>
      </c>
      <c r="D35" s="247">
        <v>35</v>
      </c>
      <c r="E35" s="248"/>
      <c r="F35" s="249">
        <f>SUM(D35*E35)</f>
        <v>0</v>
      </c>
    </row>
    <row r="36" spans="1:8" s="360" customFormat="1" ht="12.75">
      <c r="A36" s="1328"/>
      <c r="B36" s="361"/>
      <c r="C36" s="359"/>
      <c r="D36" s="247"/>
      <c r="E36" s="248"/>
      <c r="F36" s="249"/>
    </row>
    <row r="37" spans="1:8" s="360" customFormat="1" ht="57.75" customHeight="1">
      <c r="A37" s="534" t="s">
        <v>122</v>
      </c>
      <c r="B37" s="361" t="s">
        <v>72</v>
      </c>
      <c r="C37" s="359" t="s">
        <v>11</v>
      </c>
      <c r="D37" s="247">
        <v>16</v>
      </c>
      <c r="E37" s="248"/>
      <c r="F37" s="249">
        <f>SUM(D37*E37)</f>
        <v>0</v>
      </c>
    </row>
    <row r="38" spans="1:8" ht="30.75" thickBot="1">
      <c r="A38" s="707" t="s">
        <v>18</v>
      </c>
      <c r="B38" s="681" t="str">
        <f>B10</f>
        <v>LESENA STREŠNA KONSTRUKCIJA IN KROVSKO-KLEPARSKA DELA</v>
      </c>
      <c r="C38" s="708"/>
      <c r="D38" s="709"/>
      <c r="E38" s="709"/>
      <c r="F38" s="709">
        <f>SUM(F12:F37)</f>
        <v>0</v>
      </c>
      <c r="G38" s="132"/>
      <c r="H38" s="368"/>
    </row>
    <row r="39" spans="1:8" ht="15.75" thickTop="1">
      <c r="A39" s="140"/>
      <c r="B39" s="134"/>
      <c r="C39" s="141"/>
      <c r="D39" s="137"/>
      <c r="E39" s="137"/>
      <c r="F39" s="137"/>
      <c r="G39" s="132"/>
      <c r="H39" s="368"/>
    </row>
    <row r="40" spans="1:8" ht="15">
      <c r="A40" s="140"/>
      <c r="B40" s="134"/>
      <c r="C40" s="141"/>
      <c r="D40" s="137"/>
      <c r="E40" s="137"/>
      <c r="F40" s="137"/>
      <c r="G40" s="132"/>
      <c r="H40" s="368"/>
    </row>
    <row r="41" spans="1:8" ht="15">
      <c r="A41" s="140"/>
      <c r="B41" s="134"/>
      <c r="C41" s="141"/>
      <c r="D41" s="137"/>
      <c r="E41" s="137"/>
      <c r="F41" s="137"/>
      <c r="G41" s="132"/>
      <c r="H41" s="368"/>
    </row>
    <row r="42" spans="1:8" ht="15">
      <c r="A42" s="140"/>
      <c r="B42" s="134"/>
      <c r="C42" s="141"/>
      <c r="D42" s="137"/>
      <c r="E42" s="137"/>
      <c r="F42" s="137"/>
      <c r="G42" s="132"/>
      <c r="H42" s="368"/>
    </row>
    <row r="43" spans="1:8" ht="15">
      <c r="A43" s="140"/>
      <c r="B43" s="134"/>
      <c r="C43" s="141"/>
      <c r="D43" s="137"/>
      <c r="E43" s="137"/>
      <c r="F43" s="137"/>
      <c r="G43" s="132"/>
      <c r="H43" s="368"/>
    </row>
    <row r="44" spans="1:8" ht="15">
      <c r="A44" s="140"/>
      <c r="B44" s="134"/>
      <c r="C44" s="141"/>
      <c r="D44" s="137"/>
      <c r="E44" s="137"/>
      <c r="F44" s="137"/>
      <c r="G44" s="132"/>
      <c r="H44" s="368"/>
    </row>
    <row r="45" spans="1:8" ht="15">
      <c r="A45" s="140"/>
      <c r="B45" s="134"/>
      <c r="C45" s="141"/>
      <c r="D45" s="137"/>
      <c r="E45" s="137"/>
      <c r="F45" s="137"/>
      <c r="G45" s="132"/>
      <c r="H45" s="368"/>
    </row>
    <row r="46" spans="1:8" ht="15">
      <c r="A46" s="140"/>
      <c r="B46" s="134"/>
      <c r="C46" s="141"/>
      <c r="D46" s="137"/>
      <c r="E46" s="137"/>
      <c r="F46" s="137"/>
      <c r="G46" s="132"/>
      <c r="H46" s="368"/>
    </row>
    <row r="47" spans="1:8" ht="15">
      <c r="A47" s="140"/>
      <c r="B47" s="134"/>
      <c r="C47" s="141"/>
      <c r="D47" s="137"/>
      <c r="E47" s="137"/>
      <c r="F47" s="137"/>
      <c r="G47" s="132"/>
      <c r="H47" s="368"/>
    </row>
    <row r="48" spans="1:8" ht="15">
      <c r="A48" s="140"/>
      <c r="B48" s="134"/>
      <c r="C48" s="141"/>
      <c r="D48" s="137"/>
      <c r="E48" s="137"/>
      <c r="F48" s="137"/>
      <c r="G48" s="132"/>
      <c r="H48" s="368"/>
    </row>
    <row r="49" spans="1:9" ht="15">
      <c r="A49" s="140"/>
      <c r="B49" s="134"/>
      <c r="C49" s="141"/>
      <c r="D49" s="137"/>
      <c r="E49" s="137"/>
      <c r="F49" s="137"/>
      <c r="G49" s="132"/>
      <c r="H49" s="368"/>
    </row>
    <row r="50" spans="1:9" ht="15">
      <c r="A50" s="140"/>
      <c r="B50" s="134"/>
      <c r="C50" s="141"/>
      <c r="D50" s="137"/>
      <c r="E50" s="137"/>
      <c r="F50" s="137"/>
      <c r="G50" s="132"/>
      <c r="H50" s="368"/>
    </row>
    <row r="51" spans="1:9" ht="15">
      <c r="A51" s="140"/>
      <c r="B51" s="134"/>
      <c r="C51" s="141"/>
      <c r="D51" s="137"/>
      <c r="E51" s="137"/>
      <c r="F51" s="137"/>
      <c r="G51" s="132"/>
      <c r="H51" s="368"/>
    </row>
    <row r="52" spans="1:9" ht="15">
      <c r="A52" s="140"/>
      <c r="B52" s="134"/>
      <c r="C52" s="141"/>
      <c r="D52" s="137"/>
      <c r="E52" s="137"/>
      <c r="F52" s="137"/>
      <c r="G52" s="132"/>
      <c r="H52" s="368"/>
    </row>
    <row r="53" spans="1:9" ht="15">
      <c r="A53" s="140"/>
      <c r="B53" s="134"/>
      <c r="C53" s="141"/>
      <c r="D53" s="137"/>
      <c r="E53" s="137"/>
      <c r="F53" s="137"/>
      <c r="G53" s="132"/>
      <c r="H53" s="368"/>
    </row>
    <row r="54" spans="1:9" ht="15">
      <c r="A54" s="140"/>
      <c r="B54" s="134"/>
      <c r="C54" s="141"/>
      <c r="D54" s="137"/>
      <c r="E54" s="137"/>
      <c r="F54" s="137"/>
      <c r="G54" s="132"/>
      <c r="H54" s="368"/>
    </row>
    <row r="55" spans="1:9" ht="15">
      <c r="A55" s="140"/>
      <c r="B55" s="134"/>
      <c r="C55" s="141"/>
      <c r="D55" s="137"/>
      <c r="E55" s="137"/>
      <c r="F55" s="137"/>
      <c r="G55" s="132"/>
      <c r="H55" s="368"/>
    </row>
    <row r="56" spans="1:9" ht="15" customHeight="1">
      <c r="A56" s="733" t="s">
        <v>22</v>
      </c>
      <c r="B56" s="262" t="s">
        <v>79</v>
      </c>
      <c r="C56" s="666"/>
      <c r="D56" s="667"/>
      <c r="E56" s="668"/>
      <c r="F56" s="667"/>
      <c r="G56" s="133"/>
      <c r="H56" s="133"/>
      <c r="I56" s="133"/>
    </row>
    <row r="57" spans="1:9" ht="15" customHeight="1">
      <c r="A57" s="263"/>
      <c r="B57" s="270"/>
      <c r="C57" s="135"/>
      <c r="D57" s="136"/>
      <c r="E57" s="137"/>
      <c r="F57" s="136"/>
      <c r="H57" s="130"/>
    </row>
    <row r="58" spans="1:9" ht="43.5" customHeight="1">
      <c r="A58" s="263"/>
      <c r="B58" s="264" t="s">
        <v>78</v>
      </c>
      <c r="C58" s="135"/>
      <c r="D58" s="136"/>
      <c r="E58" s="137"/>
      <c r="F58" s="136"/>
      <c r="H58" s="130"/>
    </row>
    <row r="59" spans="1:9" ht="15" customHeight="1">
      <c r="A59" s="263"/>
      <c r="B59" s="270"/>
      <c r="C59" s="135"/>
      <c r="D59" s="225"/>
      <c r="E59" s="137"/>
      <c r="F59" s="136"/>
      <c r="H59" s="130"/>
    </row>
    <row r="60" spans="1:9" s="132" customFormat="1" ht="89.25">
      <c r="A60" s="534" t="s">
        <v>80</v>
      </c>
      <c r="B60" s="245" t="s">
        <v>1702</v>
      </c>
      <c r="C60" s="246" t="s">
        <v>11</v>
      </c>
      <c r="D60" s="247">
        <v>1</v>
      </c>
      <c r="E60" s="267"/>
      <c r="F60" s="248">
        <f>SUM(D60*E60)</f>
        <v>0</v>
      </c>
      <c r="I60" s="133"/>
    </row>
    <row r="61" spans="1:9" ht="15" customHeight="1">
      <c r="A61" s="263"/>
      <c r="B61" s="270"/>
      <c r="C61" s="265"/>
      <c r="D61" s="271"/>
      <c r="E61" s="281"/>
      <c r="F61" s="266"/>
      <c r="H61" s="130"/>
    </row>
    <row r="62" spans="1:9" s="132" customFormat="1" ht="76.5">
      <c r="A62" s="534" t="s">
        <v>82</v>
      </c>
      <c r="B62" s="245" t="s">
        <v>1704</v>
      </c>
      <c r="C62" s="246" t="s">
        <v>11</v>
      </c>
      <c r="D62" s="247">
        <v>1</v>
      </c>
      <c r="E62" s="267"/>
      <c r="F62" s="248">
        <f>SUM(D62*E62)</f>
        <v>0</v>
      </c>
      <c r="I62" s="133"/>
    </row>
    <row r="63" spans="1:9" ht="15" customHeight="1">
      <c r="A63" s="123"/>
      <c r="B63" s="270"/>
      <c r="C63" s="135"/>
      <c r="D63" s="225"/>
      <c r="E63" s="137"/>
      <c r="F63" s="136"/>
      <c r="H63" s="130"/>
    </row>
    <row r="64" spans="1:9" s="132" customFormat="1" ht="89.25">
      <c r="A64" s="711" t="s">
        <v>108</v>
      </c>
      <c r="B64" s="245" t="s">
        <v>1703</v>
      </c>
      <c r="C64" s="246" t="s">
        <v>11</v>
      </c>
      <c r="D64" s="247">
        <v>1</v>
      </c>
      <c r="E64" s="267"/>
      <c r="F64" s="248">
        <f>SUM(D64*E64)</f>
        <v>0</v>
      </c>
      <c r="I64" s="133"/>
    </row>
    <row r="65" spans="1:9" s="132" customFormat="1" ht="15.75" customHeight="1">
      <c r="A65" s="285"/>
      <c r="B65" s="149"/>
      <c r="C65" s="142"/>
      <c r="D65" s="139"/>
      <c r="E65" s="152"/>
      <c r="F65" s="138"/>
      <c r="I65" s="133"/>
    </row>
    <row r="66" spans="1:9" s="133" customFormat="1" ht="76.5">
      <c r="A66" s="808" t="s">
        <v>109</v>
      </c>
      <c r="B66" s="357" t="s">
        <v>1686</v>
      </c>
      <c r="C66" s="142"/>
      <c r="D66" s="139"/>
      <c r="E66" s="152"/>
      <c r="F66" s="138"/>
    </row>
    <row r="67" spans="1:9" s="133" customFormat="1" ht="25.5">
      <c r="A67" s="285"/>
      <c r="B67" s="245" t="s">
        <v>81</v>
      </c>
      <c r="C67" s="246"/>
      <c r="D67" s="247"/>
      <c r="E67" s="248"/>
      <c r="F67" s="249"/>
    </row>
    <row r="68" spans="1:9" s="133" customFormat="1" ht="12.75">
      <c r="A68" s="285"/>
      <c r="B68" s="268" t="s">
        <v>247</v>
      </c>
      <c r="C68" s="246" t="s">
        <v>11</v>
      </c>
      <c r="D68" s="247">
        <v>12</v>
      </c>
      <c r="E68" s="248"/>
      <c r="F68" s="249">
        <f>SUM(D68*E68)</f>
        <v>0</v>
      </c>
    </row>
    <row r="69" spans="1:9" s="132" customFormat="1" ht="12.75">
      <c r="A69" s="285"/>
      <c r="B69" s="163"/>
      <c r="C69" s="142"/>
      <c r="D69" s="139"/>
      <c r="E69" s="138"/>
      <c r="F69" s="153"/>
      <c r="I69" s="133"/>
    </row>
    <row r="70" spans="1:9" s="132" customFormat="1" ht="51">
      <c r="A70" s="711" t="s">
        <v>110</v>
      </c>
      <c r="B70" s="245" t="s">
        <v>83</v>
      </c>
      <c r="C70" s="246"/>
      <c r="D70" s="247"/>
      <c r="E70" s="248"/>
      <c r="F70" s="249"/>
      <c r="I70" s="133"/>
    </row>
    <row r="71" spans="1:9" s="132" customFormat="1" ht="15.75" customHeight="1">
      <c r="A71" s="711"/>
      <c r="B71" s="268" t="s">
        <v>594</v>
      </c>
      <c r="C71" s="246" t="s">
        <v>11</v>
      </c>
      <c r="D71" s="248">
        <v>2</v>
      </c>
      <c r="E71" s="247"/>
      <c r="F71" s="248">
        <f>SUM(D71*E71)</f>
        <v>0</v>
      </c>
      <c r="I71" s="133"/>
    </row>
    <row r="72" spans="1:9" s="132" customFormat="1" ht="15.75" customHeight="1">
      <c r="A72" s="711"/>
      <c r="B72" s="268" t="s">
        <v>244</v>
      </c>
      <c r="C72" s="246" t="s">
        <v>11</v>
      </c>
      <c r="D72" s="248">
        <v>4</v>
      </c>
      <c r="E72" s="247"/>
      <c r="F72" s="248">
        <f>SUM(D72*E72)</f>
        <v>0</v>
      </c>
      <c r="I72" s="133"/>
    </row>
    <row r="73" spans="1:9" s="132" customFormat="1" ht="15.75" customHeight="1">
      <c r="A73" s="711"/>
      <c r="B73" s="268" t="s">
        <v>245</v>
      </c>
      <c r="C73" s="246" t="s">
        <v>11</v>
      </c>
      <c r="D73" s="248">
        <v>4</v>
      </c>
      <c r="E73" s="247"/>
      <c r="F73" s="248">
        <f>SUM(D73*E73)</f>
        <v>0</v>
      </c>
      <c r="I73" s="133"/>
    </row>
    <row r="74" spans="1:9" s="132" customFormat="1" ht="15.75" customHeight="1">
      <c r="A74" s="711"/>
      <c r="B74" s="268" t="s">
        <v>246</v>
      </c>
      <c r="C74" s="246" t="s">
        <v>11</v>
      </c>
      <c r="D74" s="248">
        <v>12</v>
      </c>
      <c r="E74" s="247"/>
      <c r="F74" s="248">
        <f>SUM(D74*E74)</f>
        <v>0</v>
      </c>
      <c r="I74" s="133"/>
    </row>
    <row r="75" spans="1:9" s="132" customFormat="1" ht="15.75" customHeight="1">
      <c r="A75" s="711"/>
      <c r="B75" s="268" t="s">
        <v>595</v>
      </c>
      <c r="C75" s="246" t="s">
        <v>11</v>
      </c>
      <c r="D75" s="248">
        <v>4</v>
      </c>
      <c r="E75" s="247"/>
      <c r="F75" s="248">
        <f>SUM(D75*E75)</f>
        <v>0</v>
      </c>
      <c r="I75" s="133"/>
    </row>
    <row r="76" spans="1:9" s="132" customFormat="1" ht="15.75" customHeight="1">
      <c r="A76" s="711"/>
      <c r="B76" s="268"/>
      <c r="C76" s="246"/>
      <c r="D76" s="249"/>
      <c r="E76" s="247"/>
      <c r="F76" s="248"/>
      <c r="I76" s="133"/>
    </row>
    <row r="77" spans="1:9" s="132" customFormat="1" ht="12.75">
      <c r="A77" s="711" t="s">
        <v>266</v>
      </c>
      <c r="B77" s="268" t="s">
        <v>267</v>
      </c>
      <c r="C77" s="142"/>
      <c r="D77" s="153"/>
      <c r="E77" s="139"/>
      <c r="F77" s="138"/>
      <c r="I77" s="133"/>
    </row>
    <row r="78" spans="1:9" s="132" customFormat="1" ht="51">
      <c r="A78" s="285"/>
      <c r="B78" s="291" t="s">
        <v>268</v>
      </c>
      <c r="C78" s="142"/>
      <c r="D78" s="153"/>
      <c r="E78" s="139"/>
      <c r="F78" s="138"/>
      <c r="I78" s="133"/>
    </row>
    <row r="79" spans="1:9" s="293" customFormat="1" ht="12.75">
      <c r="A79" s="711"/>
      <c r="B79" s="771" t="s">
        <v>609</v>
      </c>
      <c r="C79" s="246"/>
      <c r="D79" s="249"/>
      <c r="E79" s="247"/>
      <c r="F79" s="248"/>
      <c r="I79" s="302"/>
    </row>
    <row r="80" spans="1:9" s="293" customFormat="1" ht="12.75">
      <c r="A80" s="711"/>
      <c r="B80" s="291" t="s">
        <v>270</v>
      </c>
      <c r="C80" s="246" t="s">
        <v>11</v>
      </c>
      <c r="D80" s="249">
        <v>4</v>
      </c>
      <c r="E80" s="247"/>
      <c r="F80" s="248">
        <f>SUM(D80*E80)</f>
        <v>0</v>
      </c>
      <c r="I80" s="302"/>
    </row>
    <row r="81" spans="1:9" s="293" customFormat="1" ht="12.75">
      <c r="A81" s="711"/>
      <c r="B81" s="291"/>
      <c r="C81" s="246"/>
      <c r="D81" s="249"/>
      <c r="E81" s="247"/>
      <c r="F81" s="248"/>
      <c r="I81" s="302"/>
    </row>
    <row r="82" spans="1:9" s="293" customFormat="1" ht="12.75">
      <c r="A82" s="711"/>
      <c r="B82" s="771" t="s">
        <v>610</v>
      </c>
      <c r="C82" s="246"/>
      <c r="D82" s="249"/>
      <c r="E82" s="247"/>
      <c r="F82" s="248"/>
      <c r="I82" s="302"/>
    </row>
    <row r="83" spans="1:9" s="293" customFormat="1" ht="12.75">
      <c r="A83" s="711"/>
      <c r="B83" s="291" t="s">
        <v>269</v>
      </c>
      <c r="C83" s="246" t="s">
        <v>11</v>
      </c>
      <c r="D83" s="249">
        <v>1</v>
      </c>
      <c r="E83" s="247"/>
      <c r="F83" s="248">
        <f>SUM(D83*E83)</f>
        <v>0</v>
      </c>
      <c r="I83" s="302"/>
    </row>
    <row r="84" spans="1:9" s="293" customFormat="1" ht="12.75">
      <c r="A84" s="711"/>
      <c r="B84" s="291" t="s">
        <v>270</v>
      </c>
      <c r="C84" s="246" t="s">
        <v>11</v>
      </c>
      <c r="D84" s="249">
        <v>3</v>
      </c>
      <c r="E84" s="247"/>
      <c r="F84" s="248">
        <f>SUM(D84*E84)</f>
        <v>0</v>
      </c>
      <c r="I84" s="302"/>
    </row>
    <row r="85" spans="1:9" s="293" customFormat="1" ht="12.75">
      <c r="A85" s="711"/>
      <c r="B85" s="291"/>
      <c r="C85" s="246"/>
      <c r="D85" s="249"/>
      <c r="E85" s="247"/>
      <c r="F85" s="248"/>
      <c r="I85" s="302"/>
    </row>
    <row r="86" spans="1:9" s="132" customFormat="1" ht="12.75">
      <c r="A86" s="712"/>
      <c r="B86" s="771" t="s">
        <v>611</v>
      </c>
      <c r="C86" s="246"/>
      <c r="D86" s="249"/>
      <c r="E86" s="247"/>
      <c r="F86" s="248"/>
      <c r="I86" s="133"/>
    </row>
    <row r="87" spans="1:9" s="293" customFormat="1" ht="12.75">
      <c r="A87" s="711"/>
      <c r="B87" s="291" t="s">
        <v>270</v>
      </c>
      <c r="C87" s="246" t="s">
        <v>11</v>
      </c>
      <c r="D87" s="249">
        <v>7</v>
      </c>
      <c r="E87" s="247"/>
      <c r="F87" s="248">
        <f>SUM(D87*E87)</f>
        <v>0</v>
      </c>
      <c r="I87" s="302"/>
    </row>
    <row r="88" spans="1:9" s="132" customFormat="1" ht="13.5" thickBot="1">
      <c r="A88" s="285"/>
      <c r="B88" s="371"/>
      <c r="C88" s="142"/>
      <c r="D88" s="153"/>
      <c r="E88" s="139"/>
      <c r="F88" s="138"/>
      <c r="I88" s="133"/>
    </row>
    <row r="89" spans="1:9" s="53" customFormat="1" ht="15" customHeight="1" thickTop="1">
      <c r="A89" s="714" t="s">
        <v>22</v>
      </c>
      <c r="B89" s="269" t="str">
        <f>B56</f>
        <v>ALU DELA</v>
      </c>
      <c r="C89" s="715"/>
      <c r="D89" s="716"/>
      <c r="E89" s="717"/>
      <c r="F89" s="716">
        <f>SUM(F59:F88)</f>
        <v>0</v>
      </c>
      <c r="G89" s="54"/>
      <c r="H89" s="718"/>
    </row>
    <row r="90" spans="1:9" ht="15" customHeight="1">
      <c r="A90" s="140"/>
      <c r="B90" s="134"/>
      <c r="C90" s="141"/>
      <c r="D90" s="137"/>
      <c r="E90" s="137"/>
      <c r="F90" s="137"/>
      <c r="H90" s="130"/>
    </row>
    <row r="91" spans="1:9" ht="15" customHeight="1">
      <c r="A91" s="733" t="s">
        <v>84</v>
      </c>
      <c r="B91" s="262" t="s">
        <v>123</v>
      </c>
      <c r="C91" s="734"/>
      <c r="D91" s="735"/>
      <c r="E91" s="736"/>
      <c r="F91" s="735"/>
      <c r="G91" s="133"/>
      <c r="H91" s="133"/>
      <c r="I91" s="133"/>
    </row>
    <row r="92" spans="1:9" ht="43.5" customHeight="1">
      <c r="A92" s="263"/>
      <c r="B92" s="264" t="s">
        <v>78</v>
      </c>
      <c r="C92" s="265"/>
      <c r="D92" s="266"/>
      <c r="E92" s="281"/>
      <c r="F92" s="266"/>
      <c r="H92" s="130"/>
    </row>
    <row r="93" spans="1:9" s="132" customFormat="1" ht="76.5">
      <c r="A93" s="886" t="s">
        <v>85</v>
      </c>
      <c r="B93" s="245" t="s">
        <v>1659</v>
      </c>
      <c r="C93" s="246" t="s">
        <v>11</v>
      </c>
      <c r="D93" s="248">
        <v>12</v>
      </c>
      <c r="E93" s="247"/>
      <c r="F93" s="248">
        <f>SUM(D93*E93)</f>
        <v>0</v>
      </c>
      <c r="I93" s="133"/>
    </row>
    <row r="94" spans="1:9" s="132" customFormat="1" ht="12.75">
      <c r="A94" s="285"/>
      <c r="B94" s="245" t="s">
        <v>1687</v>
      </c>
      <c r="C94" s="142"/>
      <c r="D94" s="138"/>
      <c r="E94" s="139"/>
      <c r="F94" s="138"/>
      <c r="I94" s="133"/>
    </row>
    <row r="95" spans="1:9" ht="16.5" customHeight="1">
      <c r="A95" s="123"/>
      <c r="B95" s="134"/>
      <c r="C95" s="135"/>
      <c r="D95" s="136"/>
      <c r="E95" s="137"/>
      <c r="F95" s="136"/>
      <c r="H95" s="130"/>
    </row>
    <row r="96" spans="1:9" s="132" customFormat="1" ht="63.75">
      <c r="A96" s="710" t="s">
        <v>111</v>
      </c>
      <c r="B96" s="245" t="s">
        <v>1656</v>
      </c>
      <c r="C96" s="246" t="s">
        <v>11</v>
      </c>
      <c r="D96" s="267">
        <v>2</v>
      </c>
      <c r="E96" s="248"/>
      <c r="F96" s="249">
        <f>SUM(D96*E96)</f>
        <v>0</v>
      </c>
      <c r="I96" s="133"/>
    </row>
    <row r="97" spans="1:9" ht="15" customHeight="1">
      <c r="A97" s="263"/>
      <c r="B97" s="245" t="s">
        <v>1687</v>
      </c>
      <c r="C97" s="265"/>
      <c r="D97" s="713"/>
      <c r="E97" s="266"/>
      <c r="F97" s="271"/>
      <c r="H97" s="130"/>
    </row>
    <row r="98" spans="1:9" ht="15" customHeight="1">
      <c r="A98" s="263"/>
      <c r="B98" s="270"/>
      <c r="C98" s="265"/>
      <c r="D98" s="713"/>
      <c r="E98" s="266"/>
      <c r="F98" s="271"/>
      <c r="H98" s="130"/>
    </row>
    <row r="99" spans="1:9" s="132" customFormat="1" ht="74.25" customHeight="1">
      <c r="A99" s="710" t="s">
        <v>243</v>
      </c>
      <c r="B99" s="245" t="s">
        <v>1688</v>
      </c>
      <c r="C99" s="246" t="s">
        <v>11</v>
      </c>
      <c r="D99" s="267">
        <v>4</v>
      </c>
      <c r="E99" s="248"/>
      <c r="F99" s="249">
        <f>SUM(D99*E99)</f>
        <v>0</v>
      </c>
      <c r="I99" s="133"/>
    </row>
    <row r="100" spans="1:9" s="132" customFormat="1" ht="12.75">
      <c r="A100" s="710"/>
      <c r="B100" s="245" t="s">
        <v>1687</v>
      </c>
      <c r="C100" s="246"/>
      <c r="D100" s="267"/>
      <c r="E100" s="248"/>
      <c r="F100" s="249"/>
      <c r="I100" s="133"/>
    </row>
    <row r="101" spans="1:9" ht="15" customHeight="1">
      <c r="A101" s="263"/>
      <c r="B101" s="270"/>
      <c r="C101" s="265"/>
      <c r="D101" s="713"/>
      <c r="E101" s="266"/>
      <c r="F101" s="271"/>
      <c r="H101" s="130"/>
    </row>
    <row r="102" spans="1:9" s="132" customFormat="1" ht="63.75">
      <c r="A102" s="710" t="s">
        <v>248</v>
      </c>
      <c r="B102" s="245" t="s">
        <v>1657</v>
      </c>
      <c r="C102" s="246" t="s">
        <v>11</v>
      </c>
      <c r="D102" s="267">
        <v>4</v>
      </c>
      <c r="E102" s="248"/>
      <c r="F102" s="249">
        <f>SUM(D102*E102)</f>
        <v>0</v>
      </c>
      <c r="I102" s="133"/>
    </row>
    <row r="103" spans="1:9" s="132" customFormat="1" ht="12.75">
      <c r="A103" s="710"/>
      <c r="B103" s="245" t="s">
        <v>1658</v>
      </c>
      <c r="C103" s="246"/>
      <c r="D103" s="267"/>
      <c r="E103" s="248"/>
      <c r="F103" s="249"/>
      <c r="I103" s="133"/>
    </row>
    <row r="104" spans="1:9" ht="15" customHeight="1">
      <c r="A104" s="263"/>
      <c r="B104" s="270"/>
      <c r="C104" s="265"/>
      <c r="D104" s="713"/>
      <c r="E104" s="266"/>
      <c r="F104" s="271"/>
      <c r="H104" s="130"/>
    </row>
    <row r="105" spans="1:9" s="132" customFormat="1" ht="74.25" customHeight="1">
      <c r="A105" s="710" t="s">
        <v>592</v>
      </c>
      <c r="B105" s="245" t="s">
        <v>1660</v>
      </c>
      <c r="C105" s="246" t="s">
        <v>11</v>
      </c>
      <c r="D105" s="267">
        <v>4</v>
      </c>
      <c r="E105" s="248"/>
      <c r="F105" s="249">
        <f>SUM(D105*E105)</f>
        <v>0</v>
      </c>
      <c r="I105" s="133"/>
    </row>
    <row r="106" spans="1:9" s="132" customFormat="1" ht="12.75">
      <c r="A106" s="710"/>
      <c r="B106" s="245" t="s">
        <v>1658</v>
      </c>
      <c r="C106" s="246"/>
      <c r="D106" s="267"/>
      <c r="E106" s="248"/>
      <c r="F106" s="249"/>
      <c r="I106" s="133"/>
    </row>
    <row r="107" spans="1:9" s="132" customFormat="1" ht="12.75">
      <c r="A107" s="710"/>
      <c r="B107" s="245"/>
      <c r="C107" s="246"/>
      <c r="D107" s="267"/>
      <c r="E107" s="248"/>
      <c r="F107" s="249"/>
      <c r="I107" s="133"/>
    </row>
    <row r="108" spans="1:9" s="293" customFormat="1" ht="63.75">
      <c r="A108" s="710" t="s">
        <v>593</v>
      </c>
      <c r="B108" s="245" t="s">
        <v>1661</v>
      </c>
      <c r="C108" s="246"/>
      <c r="D108" s="267"/>
      <c r="E108" s="248"/>
      <c r="F108" s="249"/>
      <c r="I108" s="302"/>
    </row>
    <row r="109" spans="1:9" s="293" customFormat="1" ht="15.75" customHeight="1">
      <c r="A109" s="710"/>
      <c r="B109" s="268" t="s">
        <v>594</v>
      </c>
      <c r="C109" s="246" t="s">
        <v>11</v>
      </c>
      <c r="D109" s="248">
        <v>2</v>
      </c>
      <c r="E109" s="247"/>
      <c r="F109" s="248">
        <f>SUM(D109*E109)</f>
        <v>0</v>
      </c>
      <c r="I109" s="302"/>
    </row>
    <row r="110" spans="1:9" s="293" customFormat="1" ht="15.75" customHeight="1">
      <c r="A110" s="710"/>
      <c r="B110" s="268" t="s">
        <v>244</v>
      </c>
      <c r="C110" s="246" t="s">
        <v>11</v>
      </c>
      <c r="D110" s="248">
        <v>4</v>
      </c>
      <c r="E110" s="247"/>
      <c r="F110" s="248">
        <f>SUM(D110*E110)</f>
        <v>0</v>
      </c>
      <c r="I110" s="302"/>
    </row>
    <row r="111" spans="1:9" s="293" customFormat="1" ht="15.75" customHeight="1">
      <c r="A111" s="710"/>
      <c r="B111" s="268" t="s">
        <v>245</v>
      </c>
      <c r="C111" s="246" t="s">
        <v>11</v>
      </c>
      <c r="D111" s="248">
        <v>4</v>
      </c>
      <c r="E111" s="247"/>
      <c r="F111" s="248">
        <f>SUM(D111*E111)</f>
        <v>0</v>
      </c>
      <c r="I111" s="302"/>
    </row>
    <row r="112" spans="1:9" s="293" customFormat="1" ht="15.75" customHeight="1">
      <c r="A112" s="710"/>
      <c r="B112" s="268" t="s">
        <v>246</v>
      </c>
      <c r="C112" s="246" t="s">
        <v>11</v>
      </c>
      <c r="D112" s="248">
        <v>12</v>
      </c>
      <c r="E112" s="247"/>
      <c r="F112" s="248">
        <f>SUM(D112*E112)</f>
        <v>0</v>
      </c>
      <c r="I112" s="302"/>
    </row>
    <row r="113" spans="1:9" s="293" customFormat="1" ht="15.75" customHeight="1" thickBot="1">
      <c r="A113" s="710"/>
      <c r="B113" s="268" t="s">
        <v>595</v>
      </c>
      <c r="C113" s="246" t="s">
        <v>11</v>
      </c>
      <c r="D113" s="248">
        <v>4</v>
      </c>
      <c r="E113" s="247"/>
      <c r="F113" s="248">
        <f>SUM(D113*E113)</f>
        <v>0</v>
      </c>
      <c r="I113" s="302"/>
    </row>
    <row r="114" spans="1:9" s="53" customFormat="1" ht="15" customHeight="1" thickTop="1">
      <c r="A114" s="714" t="s">
        <v>84</v>
      </c>
      <c r="B114" s="269" t="str">
        <f>B91</f>
        <v>PVC DELA</v>
      </c>
      <c r="C114" s="715"/>
      <c r="D114" s="716"/>
      <c r="E114" s="717"/>
      <c r="F114" s="716">
        <f>SUM(F93:F113)</f>
        <v>0</v>
      </c>
      <c r="G114" s="54"/>
      <c r="H114" s="718"/>
    </row>
    <row r="115" spans="1:9" ht="15" customHeight="1">
      <c r="A115" s="140"/>
      <c r="B115" s="134"/>
      <c r="C115" s="141"/>
      <c r="D115" s="137"/>
      <c r="E115" s="137"/>
      <c r="F115" s="137"/>
      <c r="H115" s="130"/>
    </row>
    <row r="116" spans="1:9" ht="15" customHeight="1">
      <c r="A116" s="140"/>
      <c r="B116" s="134"/>
      <c r="C116" s="141"/>
      <c r="D116" s="137"/>
      <c r="E116" s="137"/>
      <c r="F116" s="137"/>
      <c r="H116" s="130"/>
    </row>
    <row r="117" spans="1:9" ht="15" customHeight="1">
      <c r="A117" s="733" t="s">
        <v>86</v>
      </c>
      <c r="B117" s="262" t="s">
        <v>129</v>
      </c>
      <c r="C117" s="790"/>
      <c r="D117" s="791"/>
      <c r="E117" s="792"/>
      <c r="F117" s="793"/>
    </row>
    <row r="118" spans="1:9" ht="15" customHeight="1">
      <c r="A118" s="263"/>
      <c r="B118" s="1329" t="s">
        <v>149</v>
      </c>
      <c r="C118" s="218"/>
      <c r="D118" s="146"/>
      <c r="E118" s="219"/>
      <c r="F118" s="529"/>
      <c r="G118" s="131"/>
    </row>
    <row r="119" spans="1:9" ht="48" customHeight="1">
      <c r="A119" s="263"/>
      <c r="B119" s="1329"/>
      <c r="C119" s="218"/>
      <c r="D119" s="146"/>
      <c r="E119" s="219"/>
      <c r="F119" s="529"/>
      <c r="G119" s="131"/>
    </row>
    <row r="120" spans="1:9" s="132" customFormat="1" ht="15.75" customHeight="1">
      <c r="A120" s="711" t="s">
        <v>274</v>
      </c>
      <c r="B120" s="245" t="s">
        <v>271</v>
      </c>
      <c r="C120" s="727"/>
      <c r="D120" s="728"/>
      <c r="E120" s="247"/>
      <c r="F120" s="248"/>
      <c r="I120" s="133"/>
    </row>
    <row r="121" spans="1:9" s="132" customFormat="1" ht="88.5" customHeight="1">
      <c r="A121" s="730"/>
      <c r="B121" s="324" t="s">
        <v>603</v>
      </c>
      <c r="C121" s="328" t="s">
        <v>11</v>
      </c>
      <c r="D121" s="332">
        <v>2</v>
      </c>
      <c r="E121" s="330"/>
      <c r="F121" s="330">
        <f>D121*E121</f>
        <v>0</v>
      </c>
      <c r="G121" s="292"/>
    </row>
    <row r="122" spans="1:9" s="132" customFormat="1" ht="12.75">
      <c r="A122" s="730"/>
      <c r="B122" s="387"/>
      <c r="C122" s="328"/>
      <c r="D122" s="332"/>
      <c r="E122" s="330"/>
      <c r="F122" s="330"/>
      <c r="G122" s="292"/>
    </row>
    <row r="123" spans="1:9" s="132" customFormat="1" ht="15.75" customHeight="1">
      <c r="A123" s="711" t="s">
        <v>275</v>
      </c>
      <c r="B123" s="245" t="s">
        <v>602</v>
      </c>
      <c r="C123" s="727"/>
      <c r="D123" s="729"/>
      <c r="E123" s="248"/>
      <c r="F123" s="248"/>
      <c r="I123" s="133"/>
    </row>
    <row r="124" spans="1:9" s="132" customFormat="1" ht="99" customHeight="1">
      <c r="A124" s="730"/>
      <c r="B124" s="324" t="s">
        <v>604</v>
      </c>
      <c r="C124" s="328" t="s">
        <v>11</v>
      </c>
      <c r="D124" s="332">
        <v>1</v>
      </c>
      <c r="E124" s="330"/>
      <c r="F124" s="330">
        <f>D124*E124</f>
        <v>0</v>
      </c>
      <c r="G124" s="292"/>
    </row>
    <row r="125" spans="1:9" s="226" customFormat="1" ht="12.75">
      <c r="A125" s="273"/>
      <c r="B125" s="663"/>
      <c r="C125" s="193"/>
      <c r="D125" s="194"/>
      <c r="E125" s="169"/>
      <c r="F125" s="194"/>
    </row>
    <row r="126" spans="1:9" s="132" customFormat="1" ht="76.5">
      <c r="A126" s="364" t="s">
        <v>276</v>
      </c>
      <c r="B126" s="365" t="s">
        <v>1643</v>
      </c>
      <c r="C126" s="328" t="s">
        <v>304</v>
      </c>
      <c r="D126" s="332">
        <v>8</v>
      </c>
      <c r="E126" s="309"/>
      <c r="F126" s="331">
        <f>SUM(D126*E126)</f>
        <v>0</v>
      </c>
    </row>
    <row r="127" spans="1:9" s="226" customFormat="1" ht="12.75">
      <c r="A127" s="273"/>
      <c r="B127" s="664"/>
      <c r="C127" s="193"/>
      <c r="D127" s="194"/>
      <c r="E127" s="169"/>
      <c r="F127" s="194"/>
    </row>
    <row r="128" spans="1:9" s="132" customFormat="1" ht="90" thickBot="1">
      <c r="A128" s="288" t="s">
        <v>277</v>
      </c>
      <c r="B128" s="749" t="s">
        <v>1644</v>
      </c>
      <c r="C128" s="731" t="s">
        <v>304</v>
      </c>
      <c r="D128" s="330">
        <v>14.3</v>
      </c>
      <c r="E128" s="330"/>
      <c r="F128" s="330">
        <f>D128*E128</f>
        <v>0</v>
      </c>
    </row>
    <row r="129" spans="1:9" s="53" customFormat="1" ht="15" customHeight="1" thickTop="1">
      <c r="A129" s="1312" t="s">
        <v>86</v>
      </c>
      <c r="B129" s="1313" t="str">
        <f>B117</f>
        <v>KLJUČAVNIČARSKA DELA</v>
      </c>
      <c r="C129" s="1314"/>
      <c r="D129" s="716"/>
      <c r="E129" s="717"/>
      <c r="F129" s="716">
        <f>SUM(F121:F128)</f>
        <v>0</v>
      </c>
      <c r="G129" s="54"/>
      <c r="H129" s="718"/>
    </row>
    <row r="130" spans="1:9" ht="15" customHeight="1">
      <c r="A130" s="719"/>
      <c r="B130" s="134"/>
      <c r="C130" s="141"/>
      <c r="D130" s="137"/>
      <c r="E130" s="137"/>
      <c r="F130" s="225"/>
      <c r="H130" s="130"/>
    </row>
    <row r="131" spans="1:9" ht="15" customHeight="1">
      <c r="A131" s="733" t="s">
        <v>88</v>
      </c>
      <c r="B131" s="262" t="s">
        <v>131</v>
      </c>
      <c r="C131" s="790"/>
      <c r="D131" s="791"/>
      <c r="E131" s="792"/>
      <c r="F131" s="793"/>
    </row>
    <row r="132" spans="1:9" ht="15" customHeight="1">
      <c r="A132" s="263"/>
      <c r="B132" s="270"/>
      <c r="C132" s="218"/>
      <c r="D132" s="146"/>
      <c r="E132" s="219"/>
      <c r="F132" s="529"/>
    </row>
    <row r="133" spans="1:9" s="132" customFormat="1" ht="63.75">
      <c r="A133" s="263"/>
      <c r="B133" s="264" t="s">
        <v>132</v>
      </c>
      <c r="C133" s="142"/>
      <c r="D133" s="139"/>
      <c r="E133" s="138"/>
      <c r="F133" s="153"/>
      <c r="I133" s="133"/>
    </row>
    <row r="134" spans="1:9" ht="12.75" customHeight="1">
      <c r="A134" s="263"/>
      <c r="B134" s="245"/>
      <c r="C134" s="218"/>
      <c r="D134" s="146"/>
      <c r="E134" s="219"/>
      <c r="F134" s="529"/>
    </row>
    <row r="135" spans="1:9" s="132" customFormat="1" ht="76.5">
      <c r="A135" s="783" t="s">
        <v>91</v>
      </c>
      <c r="B135" s="291" t="s">
        <v>596</v>
      </c>
      <c r="C135" s="246" t="s">
        <v>10</v>
      </c>
      <c r="D135" s="247">
        <v>165</v>
      </c>
      <c r="E135" s="248"/>
      <c r="F135" s="249">
        <f>SUM(D135*E135)</f>
        <v>0</v>
      </c>
      <c r="I135" s="133"/>
    </row>
    <row r="136" spans="1:9" ht="12.75" customHeight="1">
      <c r="A136" s="263"/>
      <c r="B136" s="245"/>
      <c r="C136" s="218"/>
      <c r="D136" s="146"/>
      <c r="E136" s="219"/>
      <c r="F136" s="529"/>
    </row>
    <row r="137" spans="1:9" s="132" customFormat="1" ht="89.25">
      <c r="A137" s="711" t="s">
        <v>302</v>
      </c>
      <c r="B137" s="291" t="s">
        <v>1689</v>
      </c>
      <c r="C137" s="246" t="s">
        <v>10</v>
      </c>
      <c r="D137" s="247">
        <v>55</v>
      </c>
      <c r="E137" s="248"/>
      <c r="F137" s="249">
        <f>SUM(D137*E137)</f>
        <v>0</v>
      </c>
      <c r="I137" s="133"/>
    </row>
    <row r="138" spans="1:9" s="132" customFormat="1" ht="12.75">
      <c r="A138" s="285"/>
      <c r="B138" s="291"/>
      <c r="C138" s="142"/>
      <c r="D138" s="139"/>
      <c r="E138" s="138"/>
      <c r="F138" s="153"/>
      <c r="I138" s="133"/>
    </row>
    <row r="139" spans="1:9" s="132" customFormat="1" ht="114.75">
      <c r="A139" s="711" t="s">
        <v>303</v>
      </c>
      <c r="B139" s="291" t="s">
        <v>597</v>
      </c>
      <c r="C139" s="246" t="s">
        <v>10</v>
      </c>
      <c r="D139" s="247">
        <v>44</v>
      </c>
      <c r="E139" s="248"/>
      <c r="F139" s="249">
        <f>SUM(D139*E139)</f>
        <v>0</v>
      </c>
      <c r="I139" s="133"/>
    </row>
    <row r="140" spans="1:9" s="778" customFormat="1" ht="12.75">
      <c r="A140" s="806"/>
      <c r="B140" s="236"/>
      <c r="C140" s="237"/>
      <c r="D140" s="238"/>
      <c r="E140" s="83"/>
      <c r="F140" s="83"/>
    </row>
    <row r="141" spans="1:9" s="778" customFormat="1" ht="89.25">
      <c r="A141" s="1325" t="s">
        <v>650</v>
      </c>
      <c r="B141" s="879" t="s">
        <v>654</v>
      </c>
      <c r="C141" s="237"/>
      <c r="D141" s="238"/>
      <c r="E141" s="83"/>
      <c r="F141" s="239"/>
    </row>
    <row r="142" spans="1:9" s="778" customFormat="1" ht="17.25" customHeight="1">
      <c r="A142" s="1325"/>
      <c r="B142" s="810" t="s">
        <v>655</v>
      </c>
      <c r="C142" s="237" t="s">
        <v>10</v>
      </c>
      <c r="D142" s="238">
        <v>16</v>
      </c>
      <c r="E142" s="239"/>
      <c r="F142" s="239">
        <f>SUM(D142*E142)</f>
        <v>0</v>
      </c>
    </row>
    <row r="143" spans="1:9" s="132" customFormat="1" ht="13.5" thickBot="1">
      <c r="A143" s="783"/>
      <c r="B143" s="291"/>
      <c r="C143" s="246"/>
      <c r="D143" s="247"/>
      <c r="E143" s="248"/>
      <c r="F143" s="249"/>
      <c r="I143" s="133"/>
    </row>
    <row r="144" spans="1:9" ht="15" customHeight="1" thickTop="1">
      <c r="A144" s="714" t="s">
        <v>88</v>
      </c>
      <c r="B144" s="269" t="str">
        <f>B131</f>
        <v>MAVČNA DELA</v>
      </c>
      <c r="C144" s="715"/>
      <c r="D144" s="716"/>
      <c r="E144" s="716"/>
      <c r="F144" s="716">
        <f>SUM(F133:F142)</f>
        <v>0</v>
      </c>
      <c r="H144" s="130">
        <f>SUM(F135:F142)</f>
        <v>0</v>
      </c>
    </row>
    <row r="145" spans="1:9" ht="15" customHeight="1">
      <c r="A145" s="140"/>
      <c r="B145" s="134"/>
      <c r="C145" s="141"/>
      <c r="D145" s="137"/>
      <c r="E145" s="137"/>
      <c r="F145" s="137"/>
      <c r="H145" s="130"/>
    </row>
    <row r="146" spans="1:9" ht="15" customHeight="1">
      <c r="A146" s="140"/>
      <c r="B146" s="134"/>
      <c r="C146" s="141"/>
      <c r="D146" s="137"/>
      <c r="E146" s="137"/>
      <c r="F146" s="137"/>
      <c r="H146" s="130"/>
    </row>
    <row r="147" spans="1:9" ht="15" customHeight="1">
      <c r="A147" s="140"/>
      <c r="B147" s="134"/>
      <c r="C147" s="141"/>
      <c r="D147" s="137"/>
      <c r="E147" s="137"/>
      <c r="F147" s="137"/>
      <c r="H147" s="130"/>
    </row>
    <row r="148" spans="1:9" ht="15" customHeight="1">
      <c r="A148" s="140"/>
      <c r="B148" s="134"/>
      <c r="C148" s="141"/>
      <c r="D148" s="137"/>
      <c r="E148" s="137"/>
      <c r="F148" s="137"/>
      <c r="H148" s="130"/>
    </row>
    <row r="149" spans="1:9" ht="15" customHeight="1">
      <c r="A149" s="140"/>
      <c r="B149" s="134"/>
      <c r="C149" s="141"/>
      <c r="D149" s="137"/>
      <c r="E149" s="137"/>
      <c r="F149" s="137"/>
      <c r="H149" s="130"/>
    </row>
    <row r="150" spans="1:9" ht="15" customHeight="1">
      <c r="A150" s="140"/>
      <c r="B150" s="134"/>
      <c r="C150" s="141"/>
      <c r="D150" s="137"/>
      <c r="E150" s="137"/>
      <c r="F150" s="137"/>
      <c r="H150" s="130"/>
    </row>
    <row r="151" spans="1:9" ht="15" customHeight="1">
      <c r="A151" s="140"/>
      <c r="B151" s="134"/>
      <c r="C151" s="141"/>
      <c r="D151" s="137"/>
      <c r="E151" s="137"/>
      <c r="F151" s="137"/>
      <c r="H151" s="130"/>
    </row>
    <row r="152" spans="1:9" ht="15" customHeight="1">
      <c r="A152" s="140"/>
      <c r="B152" s="134"/>
      <c r="C152" s="141"/>
      <c r="D152" s="137"/>
      <c r="E152" s="137"/>
      <c r="F152" s="137"/>
      <c r="H152" s="130"/>
    </row>
    <row r="153" spans="1:9" ht="15" customHeight="1">
      <c r="A153" s="140"/>
      <c r="B153" s="134"/>
      <c r="C153" s="141"/>
      <c r="D153" s="137"/>
      <c r="E153" s="137"/>
      <c r="F153" s="137"/>
      <c r="H153" s="130"/>
    </row>
    <row r="154" spans="1:9" s="304" customFormat="1" ht="15" customHeight="1">
      <c r="A154" s="721" t="s">
        <v>92</v>
      </c>
      <c r="B154" s="303" t="s">
        <v>87</v>
      </c>
      <c r="C154" s="722"/>
      <c r="D154" s="723"/>
      <c r="E154" s="724"/>
      <c r="F154" s="723"/>
    </row>
    <row r="155" spans="1:9" s="132" customFormat="1" ht="76.5">
      <c r="A155" s="1328" t="s">
        <v>94</v>
      </c>
      <c r="B155" s="278" t="s">
        <v>1690</v>
      </c>
      <c r="C155" s="279"/>
      <c r="D155" s="248"/>
      <c r="E155" s="247"/>
      <c r="F155" s="248"/>
      <c r="I155" s="133"/>
    </row>
    <row r="156" spans="1:9" s="132" customFormat="1" ht="12.75">
      <c r="A156" s="1328"/>
      <c r="B156" s="280" t="s">
        <v>598</v>
      </c>
      <c r="C156" s="279" t="s">
        <v>11</v>
      </c>
      <c r="D156" s="248">
        <v>4</v>
      </c>
      <c r="E156" s="247"/>
      <c r="F156" s="248">
        <f>SUM(D156*E156)</f>
        <v>0</v>
      </c>
      <c r="I156" s="133"/>
    </row>
    <row r="157" spans="1:9" s="132" customFormat="1" ht="12.75">
      <c r="A157" s="711"/>
      <c r="B157" s="280"/>
      <c r="C157" s="279"/>
      <c r="D157" s="248"/>
      <c r="E157" s="247"/>
      <c r="F157" s="248"/>
      <c r="I157" s="133"/>
    </row>
    <row r="158" spans="1:9" s="132" customFormat="1" ht="76.5">
      <c r="A158" s="1328" t="s">
        <v>96</v>
      </c>
      <c r="B158" s="725" t="s">
        <v>1691</v>
      </c>
      <c r="C158" s="246"/>
      <c r="D158" s="248"/>
      <c r="E158" s="247"/>
      <c r="F158" s="248"/>
      <c r="I158" s="133"/>
    </row>
    <row r="159" spans="1:9" s="132" customFormat="1" ht="12.75">
      <c r="A159" s="1328"/>
      <c r="B159" s="726" t="s">
        <v>599</v>
      </c>
      <c r="C159" s="246" t="s">
        <v>11</v>
      </c>
      <c r="D159" s="248">
        <v>4</v>
      </c>
      <c r="E159" s="247"/>
      <c r="F159" s="248">
        <f>SUM(D159*E159)</f>
        <v>0</v>
      </c>
      <c r="I159" s="133"/>
    </row>
    <row r="160" spans="1:9" s="132" customFormat="1" ht="12.75">
      <c r="A160" s="711"/>
      <c r="B160" s="665"/>
      <c r="C160" s="148"/>
      <c r="D160" s="138"/>
      <c r="E160" s="139"/>
      <c r="F160" s="138"/>
      <c r="I160" s="133"/>
    </row>
    <row r="161" spans="1:9" s="132" customFormat="1" ht="76.5">
      <c r="A161" s="1328" t="s">
        <v>250</v>
      </c>
      <c r="B161" s="725" t="s">
        <v>1692</v>
      </c>
      <c r="C161" s="246"/>
      <c r="D161" s="248"/>
      <c r="E161" s="247"/>
      <c r="F161" s="248"/>
      <c r="I161" s="133"/>
    </row>
    <row r="162" spans="1:9" s="132" customFormat="1" ht="12.75">
      <c r="A162" s="1328"/>
      <c r="B162" s="726" t="s">
        <v>600</v>
      </c>
      <c r="C162" s="246" t="s">
        <v>11</v>
      </c>
      <c r="D162" s="248">
        <v>6</v>
      </c>
      <c r="E162" s="247"/>
      <c r="F162" s="248">
        <f>SUM(D162*E162)</f>
        <v>0</v>
      </c>
      <c r="I162" s="133"/>
    </row>
    <row r="163" spans="1:9" s="132" customFormat="1" ht="12.75">
      <c r="A163" s="711"/>
      <c r="B163" s="665"/>
      <c r="C163" s="148"/>
      <c r="D163" s="138"/>
      <c r="E163" s="139"/>
      <c r="F163" s="138"/>
      <c r="I163" s="133"/>
    </row>
    <row r="164" spans="1:9" s="132" customFormat="1" ht="89.25">
      <c r="A164" s="1328" t="s">
        <v>309</v>
      </c>
      <c r="B164" s="725" t="s">
        <v>1693</v>
      </c>
      <c r="C164" s="246"/>
      <c r="D164" s="248"/>
      <c r="E164" s="247"/>
      <c r="F164" s="248"/>
      <c r="I164" s="133"/>
    </row>
    <row r="165" spans="1:9" s="132" customFormat="1" ht="12.75">
      <c r="A165" s="1328"/>
      <c r="B165" s="726" t="s">
        <v>601</v>
      </c>
      <c r="C165" s="246" t="s">
        <v>11</v>
      </c>
      <c r="D165" s="248">
        <v>1</v>
      </c>
      <c r="E165" s="247"/>
      <c r="F165" s="248">
        <f>SUM(D165*E165)</f>
        <v>0</v>
      </c>
      <c r="I165" s="133"/>
    </row>
    <row r="166" spans="1:9" s="132" customFormat="1" ht="12.75">
      <c r="A166" s="712"/>
      <c r="B166" s="149"/>
      <c r="C166" s="142"/>
      <c r="D166" s="138"/>
      <c r="E166" s="139"/>
      <c r="F166" s="138"/>
      <c r="I166" s="133"/>
    </row>
    <row r="167" spans="1:9" s="132" customFormat="1" ht="89.25">
      <c r="A167" s="711" t="s">
        <v>605</v>
      </c>
      <c r="B167" s="291" t="s">
        <v>1694</v>
      </c>
      <c r="C167" s="246" t="s">
        <v>11</v>
      </c>
      <c r="D167" s="248">
        <v>2</v>
      </c>
      <c r="E167" s="247"/>
      <c r="F167" s="248">
        <f>SUM(D167*E167)</f>
        <v>0</v>
      </c>
      <c r="I167" s="133"/>
    </row>
    <row r="168" spans="1:9" s="132" customFormat="1" ht="12.75">
      <c r="A168" s="285"/>
      <c r="B168" s="372"/>
      <c r="C168" s="142"/>
      <c r="D168" s="139"/>
      <c r="E168" s="138"/>
      <c r="F168" s="153"/>
      <c r="I168" s="133"/>
    </row>
    <row r="169" spans="1:9" s="293" customFormat="1" ht="12.75">
      <c r="A169" s="711" t="s">
        <v>606</v>
      </c>
      <c r="B169" s="732" t="s">
        <v>308</v>
      </c>
      <c r="C169" s="246"/>
      <c r="D169" s="248"/>
      <c r="E169" s="247"/>
      <c r="F169" s="248"/>
      <c r="I169" s="302"/>
    </row>
    <row r="170" spans="1:9" ht="102">
      <c r="A170" s="285"/>
      <c r="B170" s="324" t="s">
        <v>627</v>
      </c>
      <c r="C170" s="246"/>
      <c r="D170" s="247"/>
      <c r="E170" s="248"/>
      <c r="F170" s="249"/>
      <c r="G170" s="132"/>
      <c r="H170" s="133"/>
    </row>
    <row r="171" spans="1:9" ht="25.5">
      <c r="A171" s="285"/>
      <c r="B171" s="776" t="s">
        <v>629</v>
      </c>
      <c r="C171" s="246" t="s">
        <v>130</v>
      </c>
      <c r="D171" s="247">
        <v>1</v>
      </c>
      <c r="E171" s="248"/>
      <c r="F171" s="249">
        <f>SUM(D171*E171)</f>
        <v>0</v>
      </c>
      <c r="G171" s="132"/>
      <c r="H171" s="133"/>
    </row>
    <row r="172" spans="1:9" ht="25.5">
      <c r="A172" s="285"/>
      <c r="B172" s="776" t="s">
        <v>630</v>
      </c>
      <c r="C172" s="246" t="s">
        <v>130</v>
      </c>
      <c r="D172" s="247">
        <v>1</v>
      </c>
      <c r="E172" s="248"/>
      <c r="F172" s="249">
        <f>SUM(D172*E172)</f>
        <v>0</v>
      </c>
      <c r="G172" s="132"/>
      <c r="H172" s="133"/>
    </row>
    <row r="173" spans="1:9" ht="38.25">
      <c r="A173" s="285"/>
      <c r="B173" s="776" t="s">
        <v>631</v>
      </c>
      <c r="C173" s="246" t="s">
        <v>130</v>
      </c>
      <c r="D173" s="247">
        <v>2</v>
      </c>
      <c r="E173" s="248"/>
      <c r="F173" s="249">
        <f>D173*E173</f>
        <v>0</v>
      </c>
      <c r="G173" s="132"/>
      <c r="H173" s="133"/>
    </row>
    <row r="174" spans="1:9">
      <c r="A174" s="712"/>
      <c r="B174" s="776" t="s">
        <v>1669</v>
      </c>
      <c r="C174" s="246" t="s">
        <v>130</v>
      </c>
      <c r="D174" s="247">
        <v>2</v>
      </c>
      <c r="E174" s="248"/>
      <c r="F174" s="249">
        <f>D174*E174</f>
        <v>0</v>
      </c>
      <c r="G174" s="132"/>
      <c r="H174" s="133"/>
    </row>
    <row r="175" spans="1:9">
      <c r="A175" s="712"/>
      <c r="B175" s="776" t="s">
        <v>1670</v>
      </c>
      <c r="C175" s="246" t="s">
        <v>130</v>
      </c>
      <c r="D175" s="247">
        <v>1</v>
      </c>
      <c r="E175" s="248"/>
      <c r="F175" s="249">
        <f>D175*E175</f>
        <v>0</v>
      </c>
      <c r="G175" s="132"/>
      <c r="H175" s="696"/>
    </row>
    <row r="176" spans="1:9" s="132" customFormat="1" ht="13.5" thickBot="1">
      <c r="A176" s="227"/>
      <c r="B176" s="149"/>
      <c r="C176" s="228"/>
      <c r="D176" s="138"/>
      <c r="E176" s="139"/>
      <c r="F176" s="138"/>
      <c r="I176" s="133"/>
    </row>
    <row r="177" spans="1:9" s="53" customFormat="1" ht="15" customHeight="1" thickTop="1">
      <c r="A177" s="714" t="s">
        <v>92</v>
      </c>
      <c r="B177" s="269" t="str">
        <f>B154</f>
        <v>MIZARSKA DELA</v>
      </c>
      <c r="C177" s="715"/>
      <c r="D177" s="716"/>
      <c r="E177" s="717"/>
      <c r="F177" s="716">
        <f>SUM(F155:F176)</f>
        <v>0</v>
      </c>
      <c r="G177" s="54"/>
      <c r="H177" s="718">
        <f>SUM(F156:F175)</f>
        <v>0</v>
      </c>
    </row>
    <row r="178" spans="1:9" s="53" customFormat="1" ht="15" customHeight="1">
      <c r="A178" s="263"/>
      <c r="B178" s="270"/>
      <c r="C178" s="265"/>
      <c r="D178" s="266"/>
      <c r="E178" s="281"/>
      <c r="F178" s="266"/>
      <c r="G178" s="54"/>
      <c r="H178" s="718"/>
    </row>
    <row r="179" spans="1:9" s="53" customFormat="1" ht="15" customHeight="1">
      <c r="A179" s="733" t="s">
        <v>97</v>
      </c>
      <c r="B179" s="262" t="s">
        <v>89</v>
      </c>
      <c r="C179" s="734"/>
      <c r="D179" s="735"/>
      <c r="E179" s="736"/>
      <c r="F179" s="735"/>
      <c r="G179" s="302"/>
      <c r="H179" s="302"/>
      <c r="I179" s="302"/>
    </row>
    <row r="180" spans="1:9" s="132" customFormat="1" ht="81.75" customHeight="1">
      <c r="A180" s="364" t="s">
        <v>124</v>
      </c>
      <c r="B180" s="737" t="s">
        <v>524</v>
      </c>
      <c r="C180" s="328" t="s">
        <v>10</v>
      </c>
      <c r="D180" s="332">
        <v>68</v>
      </c>
      <c r="E180" s="330"/>
      <c r="F180" s="330">
        <f>D180*E180</f>
        <v>0</v>
      </c>
      <c r="G180" s="375"/>
      <c r="H180" s="133"/>
    </row>
    <row r="181" spans="1:9" s="132" customFormat="1" ht="12.75">
      <c r="A181" s="364"/>
      <c r="B181" s="737" t="s">
        <v>641</v>
      </c>
      <c r="C181" s="328"/>
      <c r="D181" s="332"/>
      <c r="E181" s="330"/>
      <c r="F181" s="739"/>
      <c r="G181" s="375"/>
      <c r="H181" s="133"/>
    </row>
    <row r="182" spans="1:9" s="132" customFormat="1" ht="12.75">
      <c r="A182" s="364"/>
      <c r="B182" s="163"/>
      <c r="C182" s="142"/>
      <c r="D182" s="139"/>
      <c r="E182" s="138"/>
      <c r="F182" s="153"/>
      <c r="I182" s="133"/>
    </row>
    <row r="183" spans="1:9" s="132" customFormat="1" ht="63.75">
      <c r="A183" s="364" t="s">
        <v>125</v>
      </c>
      <c r="B183" s="737" t="s">
        <v>525</v>
      </c>
      <c r="C183" s="246"/>
      <c r="D183" s="247"/>
      <c r="E183" s="248"/>
      <c r="F183" s="249"/>
      <c r="I183" s="133"/>
    </row>
    <row r="184" spans="1:9" s="132" customFormat="1" ht="12.75">
      <c r="A184" s="364"/>
      <c r="B184" s="738" t="s">
        <v>642</v>
      </c>
      <c r="C184" s="328" t="s">
        <v>304</v>
      </c>
      <c r="D184" s="332">
        <v>64</v>
      </c>
      <c r="E184" s="330"/>
      <c r="F184" s="330">
        <f>SUM(D184*E184)</f>
        <v>0</v>
      </c>
      <c r="I184" s="133"/>
    </row>
    <row r="185" spans="1:9" s="674" customFormat="1" ht="15" customHeight="1">
      <c r="A185" s="784"/>
      <c r="B185" s="669"/>
      <c r="C185" s="670"/>
      <c r="D185" s="671"/>
      <c r="E185" s="672"/>
      <c r="F185" s="673"/>
      <c r="G185" s="373"/>
    </row>
    <row r="186" spans="1:9" s="132" customFormat="1" ht="81.75" customHeight="1">
      <c r="A186" s="364" t="s">
        <v>126</v>
      </c>
      <c r="B186" s="737" t="s">
        <v>526</v>
      </c>
      <c r="C186" s="328" t="s">
        <v>10</v>
      </c>
      <c r="D186" s="332">
        <v>50</v>
      </c>
      <c r="E186" s="330"/>
      <c r="F186" s="330">
        <f>D186*E186</f>
        <v>0</v>
      </c>
      <c r="G186" s="375"/>
      <c r="H186" s="133"/>
    </row>
    <row r="187" spans="1:9" s="132" customFormat="1" ht="12.75">
      <c r="A187" s="364"/>
      <c r="B187" s="738" t="s">
        <v>292</v>
      </c>
      <c r="C187" s="328"/>
      <c r="D187" s="332"/>
      <c r="E187" s="330"/>
      <c r="F187" s="739"/>
      <c r="G187" s="375"/>
      <c r="H187" s="133"/>
    </row>
    <row r="188" spans="1:9" s="132" customFormat="1" ht="12.75">
      <c r="A188" s="364"/>
      <c r="B188" s="163"/>
      <c r="C188" s="142"/>
      <c r="D188" s="139"/>
      <c r="E188" s="138"/>
      <c r="F188" s="153"/>
      <c r="I188" s="133"/>
    </row>
    <row r="189" spans="1:9" s="132" customFormat="1" ht="63.75">
      <c r="A189" s="364" t="s">
        <v>133</v>
      </c>
      <c r="B189" s="737" t="s">
        <v>527</v>
      </c>
      <c r="C189" s="246"/>
      <c r="D189" s="247"/>
      <c r="E189" s="248"/>
      <c r="F189" s="249"/>
      <c r="I189" s="133"/>
    </row>
    <row r="190" spans="1:9" s="132" customFormat="1" ht="12.75">
      <c r="A190" s="364"/>
      <c r="B190" s="738" t="s">
        <v>293</v>
      </c>
      <c r="C190" s="328" t="s">
        <v>304</v>
      </c>
      <c r="D190" s="332">
        <v>33</v>
      </c>
      <c r="E190" s="330"/>
      <c r="F190" s="330">
        <f>SUM(D190*E190)</f>
        <v>0</v>
      </c>
      <c r="I190" s="133"/>
    </row>
    <row r="191" spans="1:9" s="132" customFormat="1" ht="12.75">
      <c r="A191" s="364"/>
      <c r="B191" s="376"/>
      <c r="C191" s="193"/>
      <c r="D191" s="180"/>
      <c r="E191" s="194"/>
      <c r="F191" s="194"/>
      <c r="I191" s="133"/>
    </row>
    <row r="192" spans="1:9" s="132" customFormat="1" ht="12.75">
      <c r="A192" s="364"/>
      <c r="B192" s="741" t="s">
        <v>290</v>
      </c>
      <c r="C192" s="193"/>
      <c r="D192" s="180"/>
      <c r="E192" s="194"/>
      <c r="F192" s="194"/>
      <c r="I192" s="133"/>
    </row>
    <row r="193" spans="1:8" ht="25.5">
      <c r="A193" s="263"/>
      <c r="B193" s="264" t="s">
        <v>90</v>
      </c>
      <c r="C193" s="265"/>
      <c r="D193" s="713"/>
      <c r="E193" s="266"/>
      <c r="F193" s="266"/>
      <c r="H193" s="130"/>
    </row>
    <row r="194" spans="1:8" s="132" customFormat="1" ht="102">
      <c r="A194" s="364" t="s">
        <v>272</v>
      </c>
      <c r="B194" s="365" t="s">
        <v>528</v>
      </c>
      <c r="C194" s="328"/>
      <c r="D194" s="332"/>
      <c r="E194" s="331"/>
      <c r="F194" s="382"/>
      <c r="G194" s="292"/>
      <c r="H194" s="133"/>
    </row>
    <row r="195" spans="1:8" s="132" customFormat="1" ht="12.75">
      <c r="A195" s="364"/>
      <c r="B195" s="740" t="s">
        <v>286</v>
      </c>
      <c r="C195" s="328" t="s">
        <v>10</v>
      </c>
      <c r="D195" s="332">
        <v>63</v>
      </c>
      <c r="E195" s="330"/>
      <c r="F195" s="330">
        <f>D195*E195</f>
        <v>0</v>
      </c>
      <c r="G195" s="292"/>
      <c r="H195" s="133"/>
    </row>
    <row r="196" spans="1:8" s="132" customFormat="1" ht="12.75">
      <c r="A196" s="364"/>
      <c r="B196" s="675"/>
      <c r="C196" s="328"/>
      <c r="D196" s="332"/>
      <c r="E196" s="194"/>
      <c r="F196" s="523"/>
      <c r="G196" s="292"/>
      <c r="H196" s="133"/>
    </row>
    <row r="197" spans="1:8" s="132" customFormat="1" ht="123.75" customHeight="1">
      <c r="A197" s="364" t="s">
        <v>273</v>
      </c>
      <c r="B197" s="365" t="s">
        <v>529</v>
      </c>
      <c r="C197" s="328"/>
      <c r="D197" s="332"/>
      <c r="E197" s="331"/>
      <c r="F197" s="382"/>
      <c r="G197" s="292"/>
      <c r="H197" s="133"/>
    </row>
    <row r="198" spans="1:8" s="132" customFormat="1" ht="15.75" customHeight="1">
      <c r="A198" s="364"/>
      <c r="B198" s="740" t="s">
        <v>287</v>
      </c>
      <c r="C198" s="328" t="s">
        <v>304</v>
      </c>
      <c r="D198" s="332">
        <v>28</v>
      </c>
      <c r="E198" s="330"/>
      <c r="F198" s="330">
        <f>D198*E198</f>
        <v>0</v>
      </c>
      <c r="G198" s="292"/>
      <c r="H198" s="133"/>
    </row>
    <row r="199" spans="1:8" s="132" customFormat="1" ht="12.75">
      <c r="A199" s="364"/>
      <c r="B199" s="377"/>
      <c r="C199" s="328"/>
      <c r="D199" s="332"/>
      <c r="E199" s="196"/>
      <c r="F199" s="530"/>
      <c r="G199" s="292"/>
      <c r="H199" s="133"/>
    </row>
    <row r="200" spans="1:8" s="293" customFormat="1" ht="102">
      <c r="A200" s="364" t="s">
        <v>294</v>
      </c>
      <c r="B200" s="365" t="s">
        <v>530</v>
      </c>
      <c r="C200" s="328"/>
      <c r="D200" s="332"/>
      <c r="E200" s="331"/>
      <c r="F200" s="382"/>
      <c r="G200" s="742"/>
      <c r="H200" s="302"/>
    </row>
    <row r="201" spans="1:8" s="293" customFormat="1" ht="12.75">
      <c r="A201" s="364"/>
      <c r="B201" s="740" t="s">
        <v>646</v>
      </c>
      <c r="C201" s="328" t="s">
        <v>10</v>
      </c>
      <c r="D201" s="332">
        <v>49</v>
      </c>
      <c r="E201" s="330"/>
      <c r="F201" s="330">
        <f>D201*E201</f>
        <v>0</v>
      </c>
      <c r="G201" s="742"/>
      <c r="H201" s="302"/>
    </row>
    <row r="202" spans="1:8" s="132" customFormat="1" ht="12.75">
      <c r="A202" s="364"/>
      <c r="B202" s="675"/>
      <c r="C202" s="193"/>
      <c r="D202" s="180"/>
      <c r="E202" s="194"/>
      <c r="F202" s="523"/>
      <c r="G202" s="292"/>
      <c r="H202" s="133"/>
    </row>
    <row r="203" spans="1:8" s="132" customFormat="1" ht="102">
      <c r="A203" s="364" t="s">
        <v>295</v>
      </c>
      <c r="B203" s="365" t="s">
        <v>531</v>
      </c>
      <c r="C203" s="328"/>
      <c r="D203" s="332"/>
      <c r="E203" s="331"/>
      <c r="F203" s="382"/>
      <c r="G203" s="292"/>
      <c r="H203" s="133"/>
    </row>
    <row r="204" spans="1:8" s="132" customFormat="1" ht="15.75" customHeight="1">
      <c r="A204" s="364"/>
      <c r="B204" s="740" t="s">
        <v>643</v>
      </c>
      <c r="C204" s="328" t="s">
        <v>304</v>
      </c>
      <c r="D204" s="332">
        <v>56</v>
      </c>
      <c r="E204" s="330"/>
      <c r="F204" s="330">
        <f>D204*E204</f>
        <v>0</v>
      </c>
      <c r="G204" s="292"/>
      <c r="H204" s="133"/>
    </row>
    <row r="205" spans="1:8" s="132" customFormat="1" ht="12.75">
      <c r="A205" s="364"/>
      <c r="B205" s="377"/>
      <c r="C205" s="193"/>
      <c r="D205" s="180"/>
      <c r="E205" s="196"/>
      <c r="F205" s="530"/>
      <c r="G205" s="292"/>
      <c r="H205" s="133"/>
    </row>
    <row r="206" spans="1:8" s="132" customFormat="1" ht="102">
      <c r="A206" s="364" t="s">
        <v>296</v>
      </c>
      <c r="B206" s="365" t="s">
        <v>532</v>
      </c>
      <c r="C206" s="328"/>
      <c r="D206" s="332"/>
      <c r="E206" s="331"/>
      <c r="F206" s="382"/>
      <c r="G206" s="292"/>
      <c r="H206" s="133"/>
    </row>
    <row r="207" spans="1:8" s="132" customFormat="1" ht="12.75">
      <c r="A207" s="364"/>
      <c r="B207" s="740" t="s">
        <v>644</v>
      </c>
      <c r="C207" s="328" t="s">
        <v>10</v>
      </c>
      <c r="D207" s="332">
        <v>8</v>
      </c>
      <c r="E207" s="330"/>
      <c r="F207" s="330">
        <f>D207*E207</f>
        <v>0</v>
      </c>
      <c r="G207" s="292"/>
      <c r="H207" s="133"/>
    </row>
    <row r="208" spans="1:8" s="132" customFormat="1" ht="12.75">
      <c r="A208" s="785"/>
      <c r="B208" s="676"/>
      <c r="C208" s="677"/>
      <c r="D208" s="678"/>
      <c r="E208" s="679"/>
      <c r="F208" s="680"/>
      <c r="G208" s="292"/>
      <c r="H208" s="133"/>
    </row>
    <row r="209" spans="1:9" s="132" customFormat="1" ht="102">
      <c r="A209" s="743" t="s">
        <v>297</v>
      </c>
      <c r="B209" s="788" t="s">
        <v>533</v>
      </c>
      <c r="C209" s="745"/>
      <c r="D209" s="789"/>
      <c r="E209" s="747"/>
      <c r="F209" s="748"/>
      <c r="G209" s="292"/>
      <c r="H209" s="133"/>
    </row>
    <row r="210" spans="1:9" s="132" customFormat="1" ht="15.75" customHeight="1">
      <c r="A210" s="364"/>
      <c r="B210" s="740" t="s">
        <v>288</v>
      </c>
      <c r="C210" s="328" t="s">
        <v>304</v>
      </c>
      <c r="D210" s="332">
        <v>12</v>
      </c>
      <c r="E210" s="330"/>
      <c r="F210" s="330">
        <f>D210*E210</f>
        <v>0</v>
      </c>
      <c r="G210" s="292"/>
      <c r="H210" s="133"/>
    </row>
    <row r="211" spans="1:9" s="132" customFormat="1" ht="12.75">
      <c r="A211" s="364"/>
      <c r="B211" s="376"/>
      <c r="C211" s="193"/>
      <c r="D211" s="180"/>
      <c r="E211" s="194"/>
      <c r="F211" s="194"/>
      <c r="I211" s="133"/>
    </row>
    <row r="212" spans="1:9" s="132" customFormat="1" ht="89.25">
      <c r="A212" s="1328" t="s">
        <v>298</v>
      </c>
      <c r="B212" s="357" t="s">
        <v>645</v>
      </c>
      <c r="C212" s="246"/>
      <c r="D212" s="247"/>
      <c r="E212" s="248"/>
      <c r="F212" s="249"/>
      <c r="I212" s="133"/>
    </row>
    <row r="213" spans="1:9" s="132" customFormat="1" ht="16.5" customHeight="1">
      <c r="A213" s="1328"/>
      <c r="B213" s="268" t="s">
        <v>291</v>
      </c>
      <c r="C213" s="246" t="s">
        <v>10</v>
      </c>
      <c r="D213" s="247">
        <v>50</v>
      </c>
      <c r="E213" s="248"/>
      <c r="F213" s="249">
        <f>SUM(D213*E213)</f>
        <v>0</v>
      </c>
      <c r="I213" s="133"/>
    </row>
    <row r="214" spans="1:9" s="132" customFormat="1" ht="12.75">
      <c r="A214" s="364"/>
      <c r="B214" s="149"/>
      <c r="C214" s="142"/>
      <c r="D214" s="139"/>
      <c r="E214" s="138"/>
      <c r="F214" s="153"/>
      <c r="I214" s="133"/>
    </row>
    <row r="215" spans="1:9" s="132" customFormat="1" ht="102">
      <c r="A215" s="364" t="s">
        <v>299</v>
      </c>
      <c r="B215" s="365" t="s">
        <v>534</v>
      </c>
      <c r="C215" s="328"/>
      <c r="D215" s="332"/>
      <c r="E215" s="331"/>
      <c r="F215" s="382"/>
      <c r="G215" s="292"/>
      <c r="H215" s="133"/>
    </row>
    <row r="216" spans="1:9" s="132" customFormat="1" ht="12.75">
      <c r="A216" s="364"/>
      <c r="B216" s="740" t="s">
        <v>289</v>
      </c>
      <c r="C216" s="328" t="s">
        <v>10</v>
      </c>
      <c r="D216" s="332">
        <v>50</v>
      </c>
      <c r="E216" s="330"/>
      <c r="F216" s="330">
        <f>D216*E216</f>
        <v>0</v>
      </c>
      <c r="G216" s="292"/>
      <c r="H216" s="133"/>
    </row>
    <row r="217" spans="1:9" s="132" customFormat="1" ht="12.75">
      <c r="A217" s="364"/>
      <c r="B217" s="740"/>
      <c r="C217" s="328"/>
      <c r="D217" s="332"/>
      <c r="E217" s="330"/>
      <c r="F217" s="739"/>
      <c r="G217" s="292"/>
      <c r="H217" s="133"/>
    </row>
    <row r="218" spans="1:9" s="132" customFormat="1" ht="102">
      <c r="A218" s="364" t="s">
        <v>300</v>
      </c>
      <c r="B218" s="365" t="s">
        <v>1695</v>
      </c>
      <c r="C218" s="328"/>
      <c r="D218" s="332"/>
      <c r="E218" s="331"/>
      <c r="F218" s="382"/>
      <c r="G218" s="292"/>
      <c r="H218" s="133"/>
    </row>
    <row r="219" spans="1:9" s="132" customFormat="1" ht="12.75">
      <c r="A219" s="364"/>
      <c r="B219" s="365" t="s">
        <v>648</v>
      </c>
      <c r="C219" s="328" t="s">
        <v>10</v>
      </c>
      <c r="D219" s="332">
        <v>10</v>
      </c>
      <c r="E219" s="330"/>
      <c r="F219" s="330">
        <f>D219*E219</f>
        <v>0</v>
      </c>
      <c r="G219" s="292"/>
      <c r="H219" s="133"/>
    </row>
    <row r="220" spans="1:9" s="132" customFormat="1" ht="12.75">
      <c r="A220" s="364"/>
      <c r="B220" s="365" t="s">
        <v>649</v>
      </c>
      <c r="C220" s="328" t="s">
        <v>10</v>
      </c>
      <c r="D220" s="332">
        <v>6</v>
      </c>
      <c r="E220" s="330"/>
      <c r="F220" s="330">
        <f>D220*E220</f>
        <v>0</v>
      </c>
      <c r="G220" s="292"/>
      <c r="H220" s="133"/>
    </row>
    <row r="221" spans="1:9" s="132" customFormat="1" ht="12.75">
      <c r="A221" s="364"/>
      <c r="B221" s="365" t="s">
        <v>647</v>
      </c>
      <c r="C221" s="328" t="s">
        <v>304</v>
      </c>
      <c r="D221" s="332">
        <v>17</v>
      </c>
      <c r="E221" s="330"/>
      <c r="F221" s="739">
        <f>D221*E221</f>
        <v>0</v>
      </c>
      <c r="G221" s="292"/>
      <c r="H221" s="133"/>
    </row>
    <row r="222" spans="1:9" s="132" customFormat="1" ht="12.75">
      <c r="A222" s="364"/>
      <c r="B222" s="377"/>
      <c r="C222" s="193"/>
      <c r="D222" s="180"/>
      <c r="E222" s="196"/>
      <c r="F222" s="530"/>
      <c r="G222" s="292"/>
      <c r="H222" s="133"/>
    </row>
    <row r="223" spans="1:9" s="132" customFormat="1" ht="102">
      <c r="A223" s="364" t="s">
        <v>306</v>
      </c>
      <c r="B223" s="365" t="s">
        <v>1696</v>
      </c>
      <c r="C223" s="328"/>
      <c r="D223" s="332"/>
      <c r="E223" s="331"/>
      <c r="F223" s="382"/>
      <c r="G223" s="292"/>
      <c r="H223" s="133"/>
    </row>
    <row r="224" spans="1:9" s="132" customFormat="1" ht="12.75">
      <c r="A224" s="364"/>
      <c r="B224" s="740" t="s">
        <v>305</v>
      </c>
      <c r="C224" s="328" t="s">
        <v>10</v>
      </c>
      <c r="D224" s="332">
        <v>245</v>
      </c>
      <c r="E224" s="330"/>
      <c r="F224" s="330">
        <f>D224*E224</f>
        <v>0</v>
      </c>
      <c r="G224" s="292"/>
      <c r="H224" s="133"/>
    </row>
    <row r="225" spans="1:9" s="132" customFormat="1" ht="12.75">
      <c r="A225" s="364"/>
      <c r="B225" s="149"/>
      <c r="C225" s="142"/>
      <c r="D225" s="139"/>
      <c r="E225" s="138"/>
      <c r="F225" s="153"/>
      <c r="I225" s="133"/>
    </row>
    <row r="226" spans="1:9" s="132" customFormat="1" ht="114.75">
      <c r="A226" s="364" t="s">
        <v>307</v>
      </c>
      <c r="B226" s="365" t="s">
        <v>1697</v>
      </c>
      <c r="C226" s="328"/>
      <c r="D226" s="332"/>
      <c r="E226" s="331"/>
      <c r="F226" s="382"/>
      <c r="G226" s="292"/>
      <c r="H226" s="133"/>
    </row>
    <row r="227" spans="1:9" s="132" customFormat="1" ht="12.75">
      <c r="A227" s="364"/>
      <c r="B227" s="365" t="s">
        <v>608</v>
      </c>
      <c r="C227" s="328" t="s">
        <v>10</v>
      </c>
      <c r="D227" s="332">
        <v>11</v>
      </c>
      <c r="E227" s="330"/>
      <c r="F227" s="330">
        <f>D227*E227</f>
        <v>0</v>
      </c>
      <c r="G227" s="292"/>
      <c r="H227" s="133"/>
    </row>
    <row r="228" spans="1:9" s="132" customFormat="1" ht="12.75">
      <c r="A228" s="364"/>
      <c r="B228" s="675"/>
      <c r="C228" s="193"/>
      <c r="D228" s="180"/>
      <c r="E228" s="194"/>
      <c r="F228" s="523"/>
      <c r="G228" s="292"/>
      <c r="H228" s="133"/>
    </row>
    <row r="229" spans="1:9" s="132" customFormat="1" ht="98.25" customHeight="1">
      <c r="A229" s="743" t="s">
        <v>330</v>
      </c>
      <c r="B229" s="744" t="s">
        <v>383</v>
      </c>
      <c r="C229" s="745"/>
      <c r="D229" s="746"/>
      <c r="E229" s="747"/>
      <c r="F229" s="748"/>
      <c r="G229" s="292"/>
      <c r="H229" s="133"/>
    </row>
    <row r="230" spans="1:9" s="132" customFormat="1" ht="15.75" customHeight="1">
      <c r="A230" s="364"/>
      <c r="B230" s="749" t="s">
        <v>607</v>
      </c>
      <c r="C230" s="328" t="s">
        <v>11</v>
      </c>
      <c r="D230" s="750">
        <v>45</v>
      </c>
      <c r="E230" s="330"/>
      <c r="F230" s="330">
        <f>D230*E230</f>
        <v>0</v>
      </c>
      <c r="G230" s="292"/>
      <c r="H230" s="133"/>
    </row>
    <row r="231" spans="1:9" s="132" customFormat="1" ht="15.75" customHeight="1">
      <c r="A231" s="364"/>
      <c r="B231" s="675"/>
      <c r="C231" s="193"/>
      <c r="D231" s="180"/>
      <c r="E231" s="194"/>
      <c r="F231" s="523"/>
      <c r="G231" s="292"/>
      <c r="H231" s="133"/>
    </row>
    <row r="232" spans="1:9" s="132" customFormat="1" ht="114.75">
      <c r="A232" s="364" t="s">
        <v>628</v>
      </c>
      <c r="B232" s="365" t="s">
        <v>657</v>
      </c>
      <c r="C232" s="328"/>
      <c r="D232" s="332"/>
      <c r="E232" s="331"/>
      <c r="F232" s="382"/>
      <c r="G232" s="292"/>
      <c r="H232" s="133"/>
    </row>
    <row r="233" spans="1:9" s="132" customFormat="1" ht="12.75">
      <c r="A233" s="364"/>
      <c r="B233" s="740" t="s">
        <v>328</v>
      </c>
      <c r="C233" s="328" t="s">
        <v>10</v>
      </c>
      <c r="D233" s="332">
        <v>1.5</v>
      </c>
      <c r="E233" s="330"/>
      <c r="F233" s="330">
        <f>D233*E233</f>
        <v>0</v>
      </c>
      <c r="G233" s="292"/>
      <c r="H233" s="133"/>
    </row>
    <row r="234" spans="1:9" s="132" customFormat="1" ht="12.75">
      <c r="A234" s="364"/>
      <c r="B234" s="740" t="s">
        <v>329</v>
      </c>
      <c r="C234" s="328" t="s">
        <v>10</v>
      </c>
      <c r="D234" s="332">
        <v>0.8</v>
      </c>
      <c r="E234" s="330"/>
      <c r="F234" s="330">
        <f>D234*E234</f>
        <v>0</v>
      </c>
      <c r="G234" s="292"/>
      <c r="H234" s="133"/>
    </row>
    <row r="235" spans="1:9" s="132" customFormat="1" ht="12.75">
      <c r="A235" s="364"/>
      <c r="B235" s="740" t="s">
        <v>658</v>
      </c>
      <c r="C235" s="328" t="s">
        <v>11</v>
      </c>
      <c r="D235" s="332">
        <v>5</v>
      </c>
      <c r="E235" s="330"/>
      <c r="F235" s="330">
        <f>D235*E235</f>
        <v>0</v>
      </c>
      <c r="G235" s="292"/>
      <c r="H235" s="133"/>
    </row>
    <row r="236" spans="1:9" s="132" customFormat="1" ht="12.75">
      <c r="A236" s="364"/>
      <c r="B236" s="740" t="s">
        <v>656</v>
      </c>
      <c r="C236" s="328" t="s">
        <v>10</v>
      </c>
      <c r="D236" s="332">
        <v>10</v>
      </c>
      <c r="E236" s="330"/>
      <c r="F236" s="330">
        <f>D236*E236</f>
        <v>0</v>
      </c>
      <c r="G236" s="292"/>
      <c r="H236" s="133"/>
    </row>
    <row r="237" spans="1:9" s="132" customFormat="1" ht="13.5" thickBot="1">
      <c r="A237" s="364"/>
      <c r="B237" s="740"/>
      <c r="C237" s="328"/>
      <c r="D237" s="332"/>
      <c r="E237" s="330"/>
      <c r="F237" s="330"/>
      <c r="G237" s="292"/>
      <c r="H237" s="133"/>
    </row>
    <row r="238" spans="1:9" s="53" customFormat="1" ht="15" customHeight="1" thickTop="1">
      <c r="A238" s="714" t="s">
        <v>97</v>
      </c>
      <c r="B238" s="269" t="s">
        <v>89</v>
      </c>
      <c r="C238" s="715"/>
      <c r="D238" s="716"/>
      <c r="E238" s="717"/>
      <c r="F238" s="716">
        <f>SUM(F180:F237)</f>
        <v>0</v>
      </c>
      <c r="G238" s="54"/>
      <c r="H238" s="718"/>
    </row>
    <row r="239" spans="1:9" s="53" customFormat="1" ht="15" customHeight="1">
      <c r="A239" s="786"/>
      <c r="B239" s="270"/>
      <c r="C239" s="1300"/>
      <c r="D239" s="281"/>
      <c r="E239" s="281"/>
      <c r="F239" s="281"/>
      <c r="G239" s="54"/>
      <c r="H239" s="718"/>
    </row>
    <row r="240" spans="1:9" s="53" customFormat="1" ht="15" customHeight="1">
      <c r="A240" s="786"/>
      <c r="B240" s="270"/>
      <c r="C240" s="1300"/>
      <c r="D240" s="281"/>
      <c r="E240" s="281"/>
      <c r="F240" s="281"/>
      <c r="G240" s="54"/>
      <c r="H240" s="718"/>
    </row>
    <row r="241" spans="1:9" s="53" customFormat="1" ht="15" customHeight="1">
      <c r="A241" s="786"/>
      <c r="B241" s="270"/>
      <c r="C241" s="1300"/>
      <c r="D241" s="281"/>
      <c r="E241" s="281"/>
      <c r="F241" s="281"/>
      <c r="G241" s="54"/>
      <c r="H241" s="718"/>
    </row>
    <row r="242" spans="1:9" s="53" customFormat="1" ht="15" customHeight="1">
      <c r="A242" s="786"/>
      <c r="B242" s="270"/>
      <c r="C242" s="1300"/>
      <c r="D242" s="281"/>
      <c r="E242" s="281"/>
      <c r="F242" s="281"/>
      <c r="G242" s="54"/>
      <c r="H242" s="718"/>
    </row>
    <row r="243" spans="1:9" ht="15" customHeight="1">
      <c r="A243" s="786"/>
      <c r="B243" s="134"/>
      <c r="C243" s="141"/>
      <c r="D243" s="137"/>
      <c r="E243" s="137"/>
      <c r="F243" s="137"/>
      <c r="H243" s="130"/>
    </row>
    <row r="244" spans="1:9" ht="15" customHeight="1">
      <c r="A244" s="733" t="s">
        <v>127</v>
      </c>
      <c r="B244" s="262" t="s">
        <v>93</v>
      </c>
      <c r="C244" s="666"/>
      <c r="D244" s="667"/>
      <c r="E244" s="668"/>
      <c r="F244" s="667"/>
      <c r="G244" s="133"/>
      <c r="H244" s="133"/>
      <c r="I244" s="133"/>
    </row>
    <row r="245" spans="1:9" ht="57" customHeight="1">
      <c r="A245" s="783" t="s">
        <v>134</v>
      </c>
      <c r="B245" s="245" t="s">
        <v>95</v>
      </c>
      <c r="C245" s="246" t="s">
        <v>10</v>
      </c>
      <c r="D245" s="248">
        <v>515</v>
      </c>
      <c r="E245" s="247"/>
      <c r="F245" s="248">
        <f>SUM(D245*E245)</f>
        <v>0</v>
      </c>
      <c r="G245" s="132"/>
      <c r="H245" s="132"/>
      <c r="I245" s="133"/>
    </row>
    <row r="246" spans="1:9" ht="15" customHeight="1">
      <c r="A246" s="783"/>
      <c r="B246" s="270"/>
      <c r="C246" s="135"/>
      <c r="D246" s="136"/>
      <c r="E246" s="137"/>
      <c r="F246" s="136"/>
      <c r="H246" s="130"/>
    </row>
    <row r="247" spans="1:9" ht="64.5" thickBot="1">
      <c r="A247" s="783" t="s">
        <v>135</v>
      </c>
      <c r="B247" s="245" t="s">
        <v>1648</v>
      </c>
      <c r="C247" s="246" t="s">
        <v>10</v>
      </c>
      <c r="D247" s="248">
        <v>305</v>
      </c>
      <c r="E247" s="247"/>
      <c r="F247" s="248">
        <f>SUM(D247*E247)</f>
        <v>0</v>
      </c>
      <c r="G247" s="132"/>
      <c r="H247" s="132"/>
      <c r="I247" s="133"/>
    </row>
    <row r="248" spans="1:9" ht="15" customHeight="1" thickTop="1">
      <c r="A248" s="714" t="s">
        <v>127</v>
      </c>
      <c r="B248" s="269" t="s">
        <v>93</v>
      </c>
      <c r="C248" s="715"/>
      <c r="D248" s="716"/>
      <c r="E248" s="717"/>
      <c r="F248" s="716">
        <f>SUM(F245:F247)</f>
        <v>0</v>
      </c>
      <c r="H248" s="130"/>
    </row>
    <row r="249" spans="1:9" ht="15" customHeight="1">
      <c r="A249" s="786"/>
      <c r="B249" s="270"/>
      <c r="C249" s="1300"/>
      <c r="D249" s="281"/>
      <c r="E249" s="281"/>
      <c r="F249" s="281"/>
      <c r="H249" s="130"/>
    </row>
    <row r="250" spans="1:9" ht="15" customHeight="1">
      <c r="A250" s="786"/>
      <c r="B250" s="270"/>
      <c r="C250" s="1300"/>
      <c r="D250" s="281"/>
      <c r="E250" s="281"/>
      <c r="F250" s="281"/>
      <c r="H250" s="130"/>
    </row>
    <row r="251" spans="1:9" ht="15" customHeight="1">
      <c r="A251" s="786"/>
      <c r="B251" s="270"/>
      <c r="C251" s="1300"/>
      <c r="D251" s="281"/>
      <c r="E251" s="281"/>
      <c r="F251" s="281"/>
      <c r="H251" s="130"/>
    </row>
    <row r="252" spans="1:9" ht="15" customHeight="1">
      <c r="A252" s="786"/>
      <c r="B252" s="270"/>
      <c r="C252" s="1300"/>
      <c r="D252" s="281"/>
      <c r="E252" s="281"/>
      <c r="F252" s="281"/>
      <c r="H252" s="130"/>
    </row>
    <row r="253" spans="1:9" ht="15" customHeight="1">
      <c r="A253" s="786"/>
      <c r="B253" s="270"/>
      <c r="C253" s="1300"/>
      <c r="D253" s="281"/>
      <c r="E253" s="281"/>
      <c r="F253" s="281"/>
      <c r="H253" s="130"/>
    </row>
    <row r="254" spans="1:9" ht="15" customHeight="1">
      <c r="A254" s="786"/>
      <c r="B254" s="270"/>
      <c r="C254" s="1300"/>
      <c r="D254" s="281"/>
      <c r="E254" s="281"/>
      <c r="F254" s="281"/>
      <c r="H254" s="130"/>
    </row>
    <row r="255" spans="1:9" ht="15" customHeight="1">
      <c r="A255" s="786"/>
      <c r="B255" s="270"/>
      <c r="C255" s="1300"/>
      <c r="D255" s="281"/>
      <c r="E255" s="281"/>
      <c r="F255" s="281"/>
      <c r="H255" s="130"/>
    </row>
    <row r="256" spans="1:9" ht="15" customHeight="1">
      <c r="A256" s="786"/>
      <c r="B256" s="270"/>
      <c r="C256" s="1300"/>
      <c r="D256" s="281"/>
      <c r="E256" s="281"/>
      <c r="F256" s="281"/>
      <c r="H256" s="130"/>
    </row>
    <row r="257" spans="1:9" ht="15" customHeight="1">
      <c r="A257" s="786"/>
      <c r="B257" s="270"/>
      <c r="C257" s="1300"/>
      <c r="D257" s="281"/>
      <c r="E257" s="281"/>
      <c r="F257" s="281"/>
      <c r="H257" s="130"/>
    </row>
    <row r="258" spans="1:9" ht="15" customHeight="1">
      <c r="A258" s="786"/>
      <c r="B258" s="270"/>
      <c r="C258" s="1300"/>
      <c r="D258" s="281"/>
      <c r="E258" s="281"/>
      <c r="F258" s="281"/>
      <c r="H258" s="130"/>
    </row>
    <row r="259" spans="1:9" ht="15" customHeight="1">
      <c r="A259" s="786"/>
      <c r="B259" s="270"/>
      <c r="C259" s="1300"/>
      <c r="D259" s="281"/>
      <c r="E259" s="281"/>
      <c r="F259" s="281"/>
      <c r="H259" s="130"/>
    </row>
    <row r="260" spans="1:9" ht="15" customHeight="1">
      <c r="A260" s="786"/>
      <c r="B260" s="270"/>
      <c r="C260" s="1300"/>
      <c r="D260" s="281"/>
      <c r="E260" s="281"/>
      <c r="F260" s="281"/>
      <c r="H260" s="130"/>
    </row>
    <row r="261" spans="1:9" ht="15" customHeight="1">
      <c r="A261" s="786"/>
      <c r="B261" s="270"/>
      <c r="C261" s="1300"/>
      <c r="D261" s="281"/>
      <c r="E261" s="281"/>
      <c r="F261" s="281"/>
      <c r="H261" s="130"/>
    </row>
    <row r="262" spans="1:9" ht="15" customHeight="1">
      <c r="A262" s="786"/>
      <c r="B262" s="270"/>
      <c r="C262" s="1300"/>
      <c r="D262" s="281"/>
      <c r="E262" s="281"/>
      <c r="F262" s="281"/>
      <c r="H262" s="130"/>
    </row>
    <row r="263" spans="1:9" ht="15" customHeight="1">
      <c r="A263" s="786"/>
      <c r="B263" s="270"/>
      <c r="C263" s="1300"/>
      <c r="D263" s="281"/>
      <c r="E263" s="281"/>
      <c r="F263" s="281"/>
      <c r="H263" s="130"/>
    </row>
    <row r="264" spans="1:9" ht="15" customHeight="1">
      <c r="A264" s="786"/>
      <c r="B264" s="134"/>
      <c r="C264" s="141"/>
      <c r="D264" s="137"/>
      <c r="E264" s="137"/>
      <c r="F264" s="137"/>
      <c r="H264" s="130"/>
    </row>
    <row r="265" spans="1:9" s="53" customFormat="1" ht="15" customHeight="1">
      <c r="A265" s="733" t="s">
        <v>136</v>
      </c>
      <c r="B265" s="262" t="s">
        <v>98</v>
      </c>
      <c r="C265" s="773"/>
      <c r="D265" s="774"/>
      <c r="E265" s="775"/>
      <c r="F265" s="774"/>
      <c r="G265" s="54"/>
    </row>
    <row r="266" spans="1:9" s="302" customFormat="1" ht="44.25" customHeight="1">
      <c r="A266" s="1328" t="s">
        <v>137</v>
      </c>
      <c r="B266" s="306" t="s">
        <v>99</v>
      </c>
      <c r="C266" s="246"/>
      <c r="D266" s="248"/>
      <c r="E266" s="247"/>
      <c r="F266" s="248"/>
    </row>
    <row r="267" spans="1:9" s="132" customFormat="1" ht="15" customHeight="1">
      <c r="A267" s="1328"/>
      <c r="B267" s="306" t="s">
        <v>100</v>
      </c>
      <c r="C267" s="142"/>
      <c r="D267" s="138"/>
      <c r="E267" s="139"/>
      <c r="F267" s="138"/>
      <c r="I267" s="133"/>
    </row>
    <row r="268" spans="1:9" s="132" customFormat="1" ht="29.25" customHeight="1">
      <c r="A268" s="1328"/>
      <c r="B268" s="307" t="s">
        <v>101</v>
      </c>
      <c r="C268" s="142"/>
      <c r="D268" s="138"/>
      <c r="E268" s="139"/>
      <c r="F268" s="138"/>
      <c r="I268" s="133"/>
    </row>
    <row r="269" spans="1:9" s="132" customFormat="1" ht="38.25">
      <c r="A269" s="1328"/>
      <c r="B269" s="307" t="s">
        <v>506</v>
      </c>
      <c r="C269" s="142"/>
      <c r="D269" s="138"/>
      <c r="E269" s="139"/>
      <c r="F269" s="138"/>
      <c r="I269" s="133"/>
    </row>
    <row r="270" spans="1:9" s="132" customFormat="1" ht="12.75">
      <c r="A270" s="1328"/>
      <c r="B270" s="307" t="s">
        <v>102</v>
      </c>
      <c r="C270" s="142"/>
      <c r="D270" s="138"/>
      <c r="E270" s="139"/>
      <c r="F270" s="138"/>
      <c r="I270" s="133"/>
    </row>
    <row r="271" spans="1:9" s="132" customFormat="1" ht="15.75" customHeight="1">
      <c r="A271" s="1328"/>
      <c r="B271" s="307" t="s">
        <v>103</v>
      </c>
      <c r="C271" s="142"/>
      <c r="D271" s="138"/>
      <c r="E271" s="150"/>
      <c r="F271" s="151"/>
      <c r="I271" s="133"/>
    </row>
    <row r="272" spans="1:9" s="132" customFormat="1" ht="12.75">
      <c r="A272" s="783"/>
      <c r="B272" s="307" t="s">
        <v>104</v>
      </c>
      <c r="C272" s="142"/>
      <c r="D272" s="138"/>
      <c r="E272" s="150"/>
      <c r="F272" s="151"/>
      <c r="I272" s="133"/>
    </row>
    <row r="273" spans="1:9" s="132" customFormat="1" ht="12.75">
      <c r="A273" s="783"/>
      <c r="B273" s="307" t="s">
        <v>105</v>
      </c>
      <c r="C273" s="142"/>
      <c r="D273" s="138"/>
      <c r="E273" s="150"/>
      <c r="F273" s="151"/>
      <c r="I273" s="133"/>
    </row>
    <row r="274" spans="1:9" s="132" customFormat="1" ht="25.5">
      <c r="A274" s="783"/>
      <c r="B274" s="307" t="s">
        <v>507</v>
      </c>
      <c r="C274" s="142"/>
      <c r="D274" s="138"/>
      <c r="E274" s="150"/>
      <c r="F274" s="151"/>
      <c r="I274" s="133"/>
    </row>
    <row r="275" spans="1:9" s="132" customFormat="1" ht="12.75">
      <c r="A275" s="783"/>
      <c r="B275" s="306" t="s">
        <v>106</v>
      </c>
      <c r="C275" s="246" t="s">
        <v>10</v>
      </c>
      <c r="D275" s="248">
        <v>365</v>
      </c>
      <c r="E275" s="247"/>
      <c r="F275" s="248">
        <f>SUM(D275*E275)</f>
        <v>0</v>
      </c>
      <c r="I275" s="133"/>
    </row>
    <row r="276" spans="1:9" s="132" customFormat="1" ht="12.75">
      <c r="A276" s="783"/>
      <c r="B276" s="245" t="s">
        <v>535</v>
      </c>
      <c r="C276" s="142"/>
      <c r="D276" s="138"/>
      <c r="E276" s="150"/>
      <c r="F276" s="151"/>
      <c r="I276" s="133"/>
    </row>
    <row r="277" spans="1:9" s="132" customFormat="1" ht="12.75">
      <c r="A277" s="783"/>
      <c r="B277" s="245"/>
      <c r="C277" s="142"/>
      <c r="D277" s="138"/>
      <c r="E277" s="150"/>
      <c r="F277" s="151"/>
      <c r="I277" s="133"/>
    </row>
    <row r="278" spans="1:9" s="133" customFormat="1" ht="40.5" customHeight="1">
      <c r="A278" s="783" t="s">
        <v>138</v>
      </c>
      <c r="B278" s="310" t="s">
        <v>620</v>
      </c>
      <c r="C278" s="246"/>
      <c r="D278" s="248"/>
      <c r="E278" s="247"/>
      <c r="F278" s="248"/>
    </row>
    <row r="279" spans="1:9" s="132" customFormat="1" ht="25.5">
      <c r="A279" s="783"/>
      <c r="B279" s="311" t="s">
        <v>324</v>
      </c>
      <c r="C279" s="246"/>
      <c r="D279" s="249"/>
      <c r="E279" s="247"/>
      <c r="F279" s="248"/>
      <c r="I279" s="133"/>
    </row>
    <row r="280" spans="1:9" s="132" customFormat="1" ht="12.75">
      <c r="A280" s="783"/>
      <c r="B280" s="311" t="s">
        <v>102</v>
      </c>
      <c r="C280" s="246"/>
      <c r="D280" s="247"/>
      <c r="E280" s="248"/>
      <c r="F280" s="249"/>
      <c r="I280" s="133"/>
    </row>
    <row r="281" spans="1:9" s="132" customFormat="1" ht="15.75" customHeight="1">
      <c r="A281" s="783"/>
      <c r="B281" s="311" t="s">
        <v>107</v>
      </c>
      <c r="C281" s="246"/>
      <c r="D281" s="247"/>
      <c r="E281" s="309"/>
      <c r="F281" s="457"/>
      <c r="I281" s="133"/>
    </row>
    <row r="282" spans="1:9" s="132" customFormat="1" ht="12.75">
      <c r="A282" s="783"/>
      <c r="B282" s="311" t="s">
        <v>104</v>
      </c>
      <c r="C282" s="246"/>
      <c r="D282" s="247"/>
      <c r="E282" s="309"/>
      <c r="F282" s="457"/>
      <c r="I282" s="133"/>
    </row>
    <row r="283" spans="1:9" s="132" customFormat="1" ht="12.75">
      <c r="A283" s="783"/>
      <c r="B283" s="311" t="s">
        <v>105</v>
      </c>
      <c r="C283" s="246"/>
      <c r="D283" s="247"/>
      <c r="E283" s="309"/>
      <c r="F283" s="457"/>
      <c r="I283" s="133"/>
    </row>
    <row r="284" spans="1:9" s="132" customFormat="1" ht="38.25">
      <c r="A284" s="783"/>
      <c r="B284" s="311" t="s">
        <v>538</v>
      </c>
      <c r="C284" s="246" t="s">
        <v>10</v>
      </c>
      <c r="D284" s="247">
        <v>39</v>
      </c>
      <c r="E284" s="248"/>
      <c r="F284" s="249">
        <f>SUM(D284*E284)</f>
        <v>0</v>
      </c>
      <c r="I284" s="133"/>
    </row>
    <row r="285" spans="1:9" s="133" customFormat="1" ht="12.75">
      <c r="A285" s="783"/>
      <c r="B285" s="245"/>
      <c r="C285" s="142"/>
      <c r="D285" s="138"/>
      <c r="E285" s="139"/>
      <c r="F285" s="138"/>
    </row>
    <row r="286" spans="1:9" s="133" customFormat="1" ht="38.25">
      <c r="A286" s="1328" t="s">
        <v>139</v>
      </c>
      <c r="B286" s="306" t="s">
        <v>1698</v>
      </c>
      <c r="C286" s="142"/>
      <c r="D286" s="138"/>
      <c r="E286" s="139"/>
      <c r="F286" s="138"/>
    </row>
    <row r="287" spans="1:9" s="132" customFormat="1" ht="15" customHeight="1">
      <c r="A287" s="1328"/>
      <c r="B287" s="306" t="s">
        <v>100</v>
      </c>
      <c r="C287" s="142"/>
      <c r="D287" s="138"/>
      <c r="E287" s="139"/>
      <c r="F287" s="138"/>
      <c r="I287" s="133"/>
    </row>
    <row r="288" spans="1:9" s="132" customFormat="1" ht="38.25">
      <c r="A288" s="1328"/>
      <c r="B288" s="307" t="s">
        <v>578</v>
      </c>
      <c r="C288" s="142"/>
      <c r="D288" s="138"/>
      <c r="E288" s="139"/>
      <c r="F288" s="138"/>
      <c r="I288" s="133"/>
    </row>
    <row r="289" spans="1:9" s="132" customFormat="1" ht="12.75">
      <c r="A289" s="1328"/>
      <c r="B289" s="307" t="s">
        <v>102</v>
      </c>
      <c r="C289" s="142"/>
      <c r="D289" s="138"/>
      <c r="E289" s="139"/>
      <c r="F289" s="138"/>
      <c r="I289" s="133"/>
    </row>
    <row r="290" spans="1:9" s="132" customFormat="1" ht="15.75" customHeight="1">
      <c r="A290" s="1328"/>
      <c r="B290" s="307" t="s">
        <v>103</v>
      </c>
      <c r="C290" s="142"/>
      <c r="D290" s="138"/>
      <c r="E290" s="150"/>
      <c r="F290" s="151"/>
      <c r="I290" s="133"/>
    </row>
    <row r="291" spans="1:9" s="132" customFormat="1" ht="12.75">
      <c r="A291" s="783"/>
      <c r="B291" s="307" t="s">
        <v>104</v>
      </c>
      <c r="C291" s="142"/>
      <c r="D291" s="138"/>
      <c r="E291" s="150"/>
      <c r="F291" s="151"/>
      <c r="I291" s="133"/>
    </row>
    <row r="292" spans="1:9" s="132" customFormat="1" ht="12.75">
      <c r="A292" s="783"/>
      <c r="B292" s="307" t="s">
        <v>105</v>
      </c>
      <c r="C292" s="142"/>
      <c r="D292" s="138"/>
      <c r="E292" s="150"/>
      <c r="F292" s="151"/>
      <c r="I292" s="133"/>
    </row>
    <row r="293" spans="1:9" s="132" customFormat="1" ht="25.5">
      <c r="A293" s="783"/>
      <c r="B293" s="307" t="s">
        <v>536</v>
      </c>
      <c r="C293" s="142"/>
      <c r="D293" s="138"/>
      <c r="E293" s="150"/>
      <c r="F293" s="151"/>
      <c r="I293" s="133"/>
    </row>
    <row r="294" spans="1:9" s="132" customFormat="1" ht="12.75">
      <c r="A294" s="783"/>
      <c r="B294" s="306" t="s">
        <v>106</v>
      </c>
      <c r="C294" s="246" t="s">
        <v>10</v>
      </c>
      <c r="D294" s="248">
        <v>12</v>
      </c>
      <c r="E294" s="247"/>
      <c r="F294" s="248">
        <f>SUM(D294*E294)</f>
        <v>0</v>
      </c>
      <c r="I294" s="133"/>
    </row>
    <row r="295" spans="1:9" s="133" customFormat="1" ht="12.75">
      <c r="A295" s="783"/>
      <c r="B295" s="245"/>
      <c r="C295" s="142"/>
      <c r="D295" s="138"/>
      <c r="E295" s="139"/>
      <c r="F295" s="138"/>
    </row>
    <row r="296" spans="1:9" s="133" customFormat="1" ht="38.25">
      <c r="A296" s="1328" t="s">
        <v>331</v>
      </c>
      <c r="B296" s="306" t="s">
        <v>621</v>
      </c>
      <c r="C296" s="142"/>
      <c r="D296" s="138"/>
      <c r="E296" s="139"/>
      <c r="F296" s="138"/>
    </row>
    <row r="297" spans="1:9" s="132" customFormat="1" ht="15" customHeight="1">
      <c r="A297" s="1328"/>
      <c r="B297" s="306" t="s">
        <v>100</v>
      </c>
      <c r="C297" s="142"/>
      <c r="D297" s="138"/>
      <c r="E297" s="139"/>
      <c r="F297" s="138"/>
      <c r="I297" s="133"/>
    </row>
    <row r="298" spans="1:9" s="132" customFormat="1" ht="38.25">
      <c r="A298" s="1328"/>
      <c r="B298" s="307" t="s">
        <v>578</v>
      </c>
      <c r="C298" s="142"/>
      <c r="D298" s="138"/>
      <c r="E298" s="139"/>
      <c r="F298" s="138"/>
      <c r="I298" s="133"/>
    </row>
    <row r="299" spans="1:9" s="132" customFormat="1" ht="12.75">
      <c r="A299" s="1328"/>
      <c r="B299" s="307" t="s">
        <v>102</v>
      </c>
      <c r="C299" s="142"/>
      <c r="D299" s="138"/>
      <c r="E299" s="139"/>
      <c r="F299" s="138"/>
      <c r="I299" s="133"/>
    </row>
    <row r="300" spans="1:9" s="132" customFormat="1" ht="15.75" customHeight="1">
      <c r="A300" s="1328"/>
      <c r="B300" s="307" t="s">
        <v>103</v>
      </c>
      <c r="C300" s="142"/>
      <c r="D300" s="138"/>
      <c r="E300" s="150"/>
      <c r="F300" s="151"/>
      <c r="I300" s="133"/>
    </row>
    <row r="301" spans="1:9" s="132" customFormat="1" ht="12.75">
      <c r="A301" s="783"/>
      <c r="B301" s="307" t="s">
        <v>104</v>
      </c>
      <c r="C301" s="142"/>
      <c r="D301" s="138"/>
      <c r="E301" s="150"/>
      <c r="F301" s="151"/>
      <c r="I301" s="133"/>
    </row>
    <row r="302" spans="1:9" s="132" customFormat="1" ht="12.75">
      <c r="A302" s="783"/>
      <c r="B302" s="307" t="s">
        <v>105</v>
      </c>
      <c r="C302" s="142"/>
      <c r="D302" s="138"/>
      <c r="E302" s="150"/>
      <c r="F302" s="151"/>
      <c r="I302" s="133"/>
    </row>
    <row r="303" spans="1:9" s="132" customFormat="1" ht="25.5">
      <c r="A303" s="783"/>
      <c r="B303" s="307" t="s">
        <v>536</v>
      </c>
      <c r="C303" s="142"/>
      <c r="D303" s="138"/>
      <c r="E303" s="150"/>
      <c r="F303" s="151"/>
      <c r="I303" s="133"/>
    </row>
    <row r="304" spans="1:9" s="132" customFormat="1" ht="12.75">
      <c r="A304" s="783"/>
      <c r="B304" s="306" t="s">
        <v>106</v>
      </c>
      <c r="C304" s="246" t="s">
        <v>10</v>
      </c>
      <c r="D304" s="248">
        <v>8</v>
      </c>
      <c r="E304" s="247"/>
      <c r="F304" s="248">
        <f>SUM(D304*E304)</f>
        <v>0</v>
      </c>
      <c r="I304" s="133"/>
    </row>
    <row r="305" spans="1:11" s="133" customFormat="1" ht="12.75">
      <c r="A305" s="783"/>
      <c r="B305" s="163"/>
      <c r="C305" s="142"/>
      <c r="D305" s="152"/>
      <c r="E305" s="138"/>
      <c r="F305" s="138"/>
    </row>
    <row r="306" spans="1:11" s="133" customFormat="1" ht="25.5">
      <c r="A306" s="783" t="s">
        <v>466</v>
      </c>
      <c r="B306" s="245" t="s">
        <v>624</v>
      </c>
      <c r="C306" s="531"/>
      <c r="E306" s="531"/>
      <c r="F306" s="531"/>
      <c r="H306" s="464"/>
    </row>
    <row r="307" spans="1:11" s="104" customFormat="1" ht="89.25">
      <c r="A307" s="783"/>
      <c r="B307" s="236" t="s">
        <v>556</v>
      </c>
      <c r="C307" s="246" t="s">
        <v>10</v>
      </c>
      <c r="D307" s="267">
        <v>30</v>
      </c>
      <c r="E307" s="248"/>
      <c r="F307" s="248">
        <f>SUM(D307*E307)</f>
        <v>0</v>
      </c>
      <c r="G307" s="82"/>
      <c r="H307" s="542"/>
      <c r="K307" s="100"/>
    </row>
    <row r="308" spans="1:11" s="104" customFormat="1" ht="12.75">
      <c r="A308" s="783"/>
      <c r="B308" s="236"/>
      <c r="C308" s="142"/>
      <c r="D308" s="139"/>
      <c r="E308" s="138"/>
      <c r="F308" s="138"/>
      <c r="G308" s="82"/>
      <c r="H308" s="542"/>
      <c r="K308" s="100"/>
    </row>
    <row r="309" spans="1:11" s="133" customFormat="1" ht="12.75">
      <c r="A309" s="783" t="s">
        <v>467</v>
      </c>
      <c r="B309" s="245" t="s">
        <v>557</v>
      </c>
      <c r="C309" s="531"/>
      <c r="E309" s="531"/>
      <c r="F309" s="531"/>
      <c r="H309" s="464"/>
    </row>
    <row r="310" spans="1:11" s="104" customFormat="1" ht="89.25">
      <c r="A310" s="783"/>
      <c r="B310" s="236" t="s">
        <v>623</v>
      </c>
      <c r="C310" s="246" t="s">
        <v>10</v>
      </c>
      <c r="D310" s="267">
        <v>1</v>
      </c>
      <c r="E310" s="248"/>
      <c r="F310" s="248">
        <f>SUM(D310*E310)</f>
        <v>0</v>
      </c>
      <c r="G310" s="82"/>
      <c r="H310" s="542"/>
      <c r="K310" s="100"/>
    </row>
    <row r="311" spans="1:11" s="133" customFormat="1" ht="12.75">
      <c r="A311" s="783"/>
      <c r="B311" s="245"/>
      <c r="C311" s="142"/>
      <c r="D311" s="152"/>
      <c r="E311" s="138"/>
      <c r="F311" s="138"/>
    </row>
    <row r="312" spans="1:11" s="133" customFormat="1" ht="12.75">
      <c r="A312" s="783" t="s">
        <v>555</v>
      </c>
      <c r="B312" s="245" t="s">
        <v>622</v>
      </c>
      <c r="C312" s="531"/>
      <c r="E312" s="531"/>
      <c r="F312" s="531"/>
      <c r="H312" s="464"/>
    </row>
    <row r="313" spans="1:11" s="104" customFormat="1" ht="89.25">
      <c r="A313" s="783"/>
      <c r="B313" s="236" t="s">
        <v>640</v>
      </c>
      <c r="C313" s="246" t="s">
        <v>10</v>
      </c>
      <c r="D313" s="267">
        <v>4</v>
      </c>
      <c r="E313" s="248"/>
      <c r="F313" s="248">
        <f>SUM(D313*E313)</f>
        <v>0</v>
      </c>
      <c r="G313" s="82"/>
      <c r="H313" s="542"/>
      <c r="K313" s="100"/>
    </row>
    <row r="314" spans="1:11" s="133" customFormat="1" ht="12.75">
      <c r="A314" s="783"/>
      <c r="B314" s="163"/>
      <c r="C314" s="142"/>
      <c r="D314" s="139"/>
      <c r="E314" s="138"/>
      <c r="F314" s="138"/>
      <c r="H314" s="464"/>
    </row>
    <row r="315" spans="1:11" s="133" customFormat="1" ht="75" customHeight="1">
      <c r="A315" s="783" t="s">
        <v>558</v>
      </c>
      <c r="B315" s="245" t="s">
        <v>537</v>
      </c>
      <c r="C315" s="531"/>
      <c r="E315" s="531"/>
      <c r="F315" s="531"/>
    </row>
    <row r="316" spans="1:11" s="302" customFormat="1" ht="25.5">
      <c r="A316" s="783"/>
      <c r="B316" s="245" t="s">
        <v>1699</v>
      </c>
      <c r="C316" s="246" t="s">
        <v>304</v>
      </c>
      <c r="D316" s="247">
        <v>120</v>
      </c>
      <c r="E316" s="248"/>
      <c r="F316" s="248">
        <f>SUM(D316*E316)</f>
        <v>0</v>
      </c>
    </row>
    <row r="317" spans="1:11" s="302" customFormat="1" ht="12.75">
      <c r="A317" s="883"/>
      <c r="B317" s="245"/>
      <c r="C317" s="246"/>
      <c r="D317" s="247"/>
      <c r="E317" s="248"/>
      <c r="F317" s="248"/>
    </row>
    <row r="318" spans="1:11" s="302" customFormat="1" ht="12.75">
      <c r="A318" s="783"/>
      <c r="B318" s="245" t="s">
        <v>517</v>
      </c>
      <c r="C318" s="772"/>
      <c r="E318" s="772"/>
      <c r="F318" s="772"/>
    </row>
    <row r="319" spans="1:11" s="302" customFormat="1" ht="12.75">
      <c r="A319" s="783"/>
      <c r="B319" s="268" t="s">
        <v>612</v>
      </c>
      <c r="C319" s="246" t="s">
        <v>11</v>
      </c>
      <c r="D319" s="247">
        <v>2</v>
      </c>
      <c r="E319" s="248"/>
      <c r="F319" s="248">
        <f>SUM(D319*E319)</f>
        <v>0</v>
      </c>
    </row>
    <row r="320" spans="1:11" s="302" customFormat="1" ht="12.75">
      <c r="A320" s="783"/>
      <c r="B320" s="268" t="s">
        <v>613</v>
      </c>
      <c r="C320" s="246" t="s">
        <v>11</v>
      </c>
      <c r="D320" s="247">
        <v>4</v>
      </c>
      <c r="E320" s="248"/>
      <c r="F320" s="248">
        <f>SUM(D320*E320)</f>
        <v>0</v>
      </c>
    </row>
    <row r="321" spans="1:9" s="302" customFormat="1" ht="12.75">
      <c r="A321" s="783"/>
      <c r="B321" s="268" t="s">
        <v>614</v>
      </c>
      <c r="C321" s="246" t="s">
        <v>11</v>
      </c>
      <c r="D321" s="247">
        <v>12</v>
      </c>
      <c r="E321" s="248"/>
      <c r="F321" s="248">
        <f>SUM(D321*E321)</f>
        <v>0</v>
      </c>
    </row>
    <row r="322" spans="1:9" s="302" customFormat="1" ht="12.75">
      <c r="A322" s="783"/>
      <c r="B322" s="268" t="s">
        <v>619</v>
      </c>
      <c r="C322" s="246" t="s">
        <v>11</v>
      </c>
      <c r="D322" s="247">
        <v>4</v>
      </c>
      <c r="E322" s="248"/>
      <c r="F322" s="248">
        <f>SUM(D322*E322)</f>
        <v>0</v>
      </c>
    </row>
    <row r="323" spans="1:9" s="302" customFormat="1" ht="12.75">
      <c r="A323" s="783"/>
      <c r="B323" s="268" t="s">
        <v>615</v>
      </c>
      <c r="C323" s="246" t="s">
        <v>11</v>
      </c>
      <c r="D323" s="247">
        <v>4</v>
      </c>
      <c r="E323" s="248"/>
      <c r="F323" s="248">
        <f>SUM(D323*E323)</f>
        <v>0</v>
      </c>
    </row>
    <row r="324" spans="1:9" s="302" customFormat="1" ht="12.75">
      <c r="A324" s="783"/>
      <c r="B324" s="245" t="s">
        <v>617</v>
      </c>
      <c r="C324" s="246"/>
      <c r="D324" s="247"/>
      <c r="E324" s="248"/>
      <c r="F324" s="248"/>
    </row>
    <row r="325" spans="1:9" s="302" customFormat="1" ht="12.75">
      <c r="A325" s="783"/>
      <c r="B325" s="268" t="s">
        <v>616</v>
      </c>
      <c r="C325" s="246" t="s">
        <v>11</v>
      </c>
      <c r="D325" s="247">
        <v>1</v>
      </c>
      <c r="E325" s="248"/>
      <c r="F325" s="248">
        <f>SUM(D325*E325)</f>
        <v>0</v>
      </c>
    </row>
    <row r="326" spans="1:9" s="302" customFormat="1" ht="12.75">
      <c r="A326" s="783"/>
      <c r="B326" s="245" t="s">
        <v>618</v>
      </c>
      <c r="C326" s="246" t="s">
        <v>11</v>
      </c>
      <c r="D326" s="247">
        <v>3</v>
      </c>
      <c r="E326" s="248"/>
      <c r="F326" s="248">
        <f>SUM(D326*E326)</f>
        <v>0</v>
      </c>
    </row>
    <row r="327" spans="1:9" s="302" customFormat="1" ht="12.75">
      <c r="A327" s="783"/>
      <c r="B327" s="245" t="s">
        <v>626</v>
      </c>
      <c r="C327" s="246" t="s">
        <v>11</v>
      </c>
      <c r="D327" s="247">
        <v>5</v>
      </c>
      <c r="E327" s="248"/>
      <c r="F327" s="248">
        <f>SUM(D327*E327)</f>
        <v>0</v>
      </c>
    </row>
    <row r="328" spans="1:9" s="302" customFormat="1" ht="12.75">
      <c r="A328" s="783"/>
      <c r="B328" s="245" t="s">
        <v>625</v>
      </c>
      <c r="C328" s="246" t="s">
        <v>11</v>
      </c>
      <c r="D328" s="247">
        <v>5</v>
      </c>
      <c r="E328" s="248"/>
      <c r="F328" s="248">
        <f>SUM(D328*E328)</f>
        <v>0</v>
      </c>
    </row>
    <row r="329" spans="1:9" s="302" customFormat="1" ht="12.75">
      <c r="A329" s="1301"/>
      <c r="B329" s="245"/>
      <c r="C329" s="246"/>
      <c r="D329" s="247"/>
      <c r="E329" s="248"/>
      <c r="F329" s="248"/>
    </row>
    <row r="330" spans="1:9" s="133" customFormat="1" ht="25.5">
      <c r="A330" s="1328" t="s">
        <v>632</v>
      </c>
      <c r="B330" s="306" t="s">
        <v>1666</v>
      </c>
      <c r="C330" s="246"/>
      <c r="D330" s="267"/>
      <c r="E330" s="248"/>
      <c r="F330" s="248"/>
    </row>
    <row r="331" spans="1:9" s="132" customFormat="1" ht="15" customHeight="1">
      <c r="A331" s="1328"/>
      <c r="B331" s="306" t="s">
        <v>100</v>
      </c>
      <c r="C331" s="246"/>
      <c r="D331" s="267"/>
      <c r="E331" s="248"/>
      <c r="F331" s="248"/>
      <c r="I331" s="133"/>
    </row>
    <row r="332" spans="1:9" s="132" customFormat="1" ht="38.25">
      <c r="A332" s="1328"/>
      <c r="B332" s="307" t="s">
        <v>1665</v>
      </c>
      <c r="C332" s="246"/>
      <c r="D332" s="248"/>
      <c r="E332" s="247"/>
      <c r="F332" s="248"/>
      <c r="I332" s="133"/>
    </row>
    <row r="333" spans="1:9" s="132" customFormat="1" ht="12.75">
      <c r="A333" s="1328"/>
      <c r="B333" s="307" t="s">
        <v>102</v>
      </c>
      <c r="C333" s="246"/>
      <c r="D333" s="248"/>
      <c r="E333" s="247"/>
      <c r="F333" s="248"/>
      <c r="I333" s="133"/>
    </row>
    <row r="334" spans="1:9" s="132" customFormat="1" ht="15.75" customHeight="1">
      <c r="A334" s="1328"/>
      <c r="B334" s="307" t="s">
        <v>103</v>
      </c>
      <c r="C334" s="246"/>
      <c r="D334" s="248"/>
      <c r="E334" s="308"/>
      <c r="F334" s="309"/>
      <c r="I334" s="133"/>
    </row>
    <row r="335" spans="1:9" s="132" customFormat="1" ht="12.75">
      <c r="A335" s="1301"/>
      <c r="B335" s="307" t="s">
        <v>104</v>
      </c>
      <c r="C335" s="246"/>
      <c r="D335" s="248"/>
      <c r="E335" s="308"/>
      <c r="F335" s="309"/>
      <c r="I335" s="133"/>
    </row>
    <row r="336" spans="1:9" s="132" customFormat="1" ht="12.75">
      <c r="A336" s="1301"/>
      <c r="B336" s="307" t="s">
        <v>105</v>
      </c>
      <c r="C336" s="246"/>
      <c r="D336" s="248"/>
      <c r="E336" s="308"/>
      <c r="F336" s="309"/>
      <c r="I336" s="133"/>
    </row>
    <row r="337" spans="1:9" s="132" customFormat="1" ht="25.5">
      <c r="A337" s="1301"/>
      <c r="B337" s="307" t="s">
        <v>536</v>
      </c>
      <c r="C337" s="246"/>
      <c r="D337" s="267"/>
      <c r="E337" s="309"/>
      <c r="F337" s="309"/>
      <c r="I337" s="133"/>
    </row>
    <row r="338" spans="1:9" s="132" customFormat="1" ht="12.75">
      <c r="A338" s="1301"/>
      <c r="B338" s="306" t="s">
        <v>106</v>
      </c>
      <c r="C338" s="246" t="s">
        <v>304</v>
      </c>
      <c r="D338" s="267">
        <v>86</v>
      </c>
      <c r="E338" s="248"/>
      <c r="F338" s="248">
        <f>SUM(D338*E338)</f>
        <v>0</v>
      </c>
      <c r="I338" s="133"/>
    </row>
    <row r="339" spans="1:9" s="302" customFormat="1" ht="12.75">
      <c r="A339" s="1310"/>
      <c r="B339" s="245"/>
      <c r="C339" s="246"/>
      <c r="D339" s="247"/>
      <c r="E339" s="248"/>
      <c r="F339" s="248"/>
    </row>
    <row r="340" spans="1:9" s="133" customFormat="1" ht="25.5">
      <c r="A340" s="1328" t="s">
        <v>1651</v>
      </c>
      <c r="B340" s="306" t="s">
        <v>1668</v>
      </c>
      <c r="C340" s="246"/>
      <c r="D340" s="267"/>
      <c r="E340" s="248"/>
      <c r="F340" s="248"/>
    </row>
    <row r="341" spans="1:9" s="132" customFormat="1" ht="15" customHeight="1">
      <c r="A341" s="1328"/>
      <c r="B341" s="306" t="s">
        <v>100</v>
      </c>
      <c r="C341" s="246"/>
      <c r="D341" s="248"/>
      <c r="E341" s="247"/>
      <c r="F341" s="248"/>
      <c r="I341" s="133"/>
    </row>
    <row r="342" spans="1:9" s="132" customFormat="1" ht="38.25">
      <c r="A342" s="1328"/>
      <c r="B342" s="307" t="s">
        <v>1665</v>
      </c>
      <c r="C342" s="246"/>
      <c r="D342" s="248"/>
      <c r="E342" s="247"/>
      <c r="F342" s="248"/>
      <c r="I342" s="133"/>
    </row>
    <row r="343" spans="1:9" s="132" customFormat="1" ht="12.75">
      <c r="A343" s="1328"/>
      <c r="B343" s="307" t="s">
        <v>102</v>
      </c>
      <c r="C343" s="246"/>
      <c r="D343" s="248"/>
      <c r="E343" s="247"/>
      <c r="F343" s="248"/>
      <c r="I343" s="133"/>
    </row>
    <row r="344" spans="1:9" s="132" customFormat="1" ht="15.75" customHeight="1">
      <c r="A344" s="1328"/>
      <c r="B344" s="307" t="s">
        <v>103</v>
      </c>
      <c r="C344" s="246"/>
      <c r="D344" s="248"/>
      <c r="E344" s="308"/>
      <c r="F344" s="309"/>
      <c r="I344" s="133"/>
    </row>
    <row r="345" spans="1:9" s="132" customFormat="1" ht="12.75">
      <c r="A345" s="1310"/>
      <c r="B345" s="307" t="s">
        <v>104</v>
      </c>
      <c r="C345" s="246"/>
      <c r="D345" s="248"/>
      <c r="E345" s="308"/>
      <c r="F345" s="309"/>
      <c r="I345" s="133"/>
    </row>
    <row r="346" spans="1:9" s="132" customFormat="1" ht="12.75">
      <c r="A346" s="1310"/>
      <c r="B346" s="307" t="s">
        <v>105</v>
      </c>
      <c r="C346" s="246"/>
      <c r="D346" s="248"/>
      <c r="E346" s="308"/>
      <c r="F346" s="309"/>
      <c r="I346" s="133"/>
    </row>
    <row r="347" spans="1:9" s="132" customFormat="1" ht="25.5">
      <c r="A347" s="1310"/>
      <c r="B347" s="307" t="s">
        <v>536</v>
      </c>
      <c r="C347" s="246"/>
      <c r="D347" s="248"/>
      <c r="E347" s="308"/>
      <c r="F347" s="309"/>
      <c r="I347" s="133"/>
    </row>
    <row r="348" spans="1:9" s="132" customFormat="1" ht="12.75">
      <c r="A348" s="1310"/>
      <c r="B348" s="306" t="s">
        <v>106</v>
      </c>
      <c r="C348" s="246" t="s">
        <v>304</v>
      </c>
      <c r="D348" s="248">
        <v>9.5</v>
      </c>
      <c r="E348" s="247"/>
      <c r="F348" s="248">
        <f>SUM(D348*E348)</f>
        <v>0</v>
      </c>
      <c r="I348" s="133"/>
    </row>
    <row r="349" spans="1:9" s="132" customFormat="1" ht="12.75">
      <c r="A349" s="783"/>
      <c r="B349" s="163"/>
      <c r="C349" s="142"/>
      <c r="D349" s="138"/>
      <c r="E349" s="150"/>
      <c r="F349" s="151"/>
      <c r="I349" s="133"/>
    </row>
    <row r="350" spans="1:9" s="133" customFormat="1" ht="42.75" customHeight="1">
      <c r="A350" s="1310" t="s">
        <v>1667</v>
      </c>
      <c r="B350" s="245" t="s">
        <v>301</v>
      </c>
      <c r="C350" s="246" t="s">
        <v>10</v>
      </c>
      <c r="D350" s="248">
        <v>850</v>
      </c>
      <c r="E350" s="247"/>
      <c r="F350" s="248">
        <f>SUM(D350*E350)</f>
        <v>0</v>
      </c>
    </row>
    <row r="351" spans="1:9" s="133" customFormat="1" ht="13.5" thickBot="1">
      <c r="A351" s="783"/>
      <c r="B351" s="163"/>
      <c r="C351" s="142"/>
      <c r="D351" s="139"/>
      <c r="E351" s="138"/>
      <c r="F351" s="138"/>
    </row>
    <row r="352" spans="1:9" s="53" customFormat="1" ht="15" customHeight="1" thickTop="1">
      <c r="A352" s="714" t="s">
        <v>136</v>
      </c>
      <c r="B352" s="269" t="str">
        <f>B265</f>
        <v>FASADERSKA DELA</v>
      </c>
      <c r="C352" s="715"/>
      <c r="D352" s="716"/>
      <c r="E352" s="717"/>
      <c r="F352" s="716">
        <f>SUM(F266:F351)</f>
        <v>0</v>
      </c>
      <c r="G352" s="54"/>
      <c r="H352" s="718"/>
    </row>
    <row r="353" spans="1:8" ht="15" customHeight="1">
      <c r="A353" s="787"/>
      <c r="B353" s="154"/>
      <c r="C353" s="155"/>
      <c r="D353" s="156"/>
      <c r="E353" s="156"/>
      <c r="F353" s="156"/>
      <c r="H353" s="130"/>
    </row>
    <row r="354" spans="1:8" ht="15" customHeight="1">
      <c r="A354" s="786"/>
      <c r="B354" s="134"/>
      <c r="C354" s="141"/>
      <c r="D354" s="137"/>
      <c r="E354" s="137"/>
      <c r="F354" s="137"/>
      <c r="H354" s="130"/>
    </row>
    <row r="355" spans="1:8" ht="15" customHeight="1">
      <c r="A355" s="786"/>
      <c r="B355" s="134"/>
      <c r="C355" s="141"/>
      <c r="D355" s="137"/>
      <c r="E355" s="137"/>
      <c r="F355" s="137"/>
      <c r="H355" s="130"/>
    </row>
    <row r="356" spans="1:8" ht="15" customHeight="1">
      <c r="A356" s="786"/>
      <c r="B356" s="134"/>
      <c r="C356" s="141"/>
      <c r="D356" s="137"/>
      <c r="E356" s="137"/>
      <c r="F356" s="137"/>
      <c r="H356" s="130"/>
    </row>
    <row r="357" spans="1:8" ht="15" customHeight="1">
      <c r="A357" s="786"/>
      <c r="B357" s="134"/>
      <c r="C357" s="141"/>
      <c r="D357" s="137"/>
      <c r="E357" s="137"/>
      <c r="F357" s="137"/>
      <c r="H357" s="130"/>
    </row>
    <row r="358" spans="1:8" ht="15" customHeight="1">
      <c r="A358" s="786"/>
      <c r="B358" s="134"/>
      <c r="C358" s="141"/>
      <c r="D358" s="137"/>
      <c r="E358" s="137"/>
      <c r="F358" s="137"/>
      <c r="H358" s="130"/>
    </row>
    <row r="359" spans="1:8" ht="15" customHeight="1">
      <c r="A359" s="786"/>
      <c r="B359" s="134"/>
      <c r="C359" s="141"/>
      <c r="D359" s="137"/>
      <c r="E359" s="137"/>
      <c r="F359" s="137"/>
      <c r="H359" s="130"/>
    </row>
    <row r="360" spans="1:8" s="230" customFormat="1" ht="12.75" customHeight="1">
      <c r="A360" s="733" t="s">
        <v>140</v>
      </c>
      <c r="B360" s="751" t="s">
        <v>6</v>
      </c>
      <c r="C360" s="752"/>
      <c r="D360" s="753"/>
      <c r="E360" s="754"/>
      <c r="F360" s="753"/>
      <c r="G360" s="229"/>
    </row>
    <row r="361" spans="1:8" ht="12.75" customHeight="1">
      <c r="A361" s="755" t="s">
        <v>18</v>
      </c>
      <c r="B361" s="283" t="str">
        <f>B38</f>
        <v>LESENA STREŠNA KONSTRUKCIJA IN KROVSKO-KLEPARSKA DELA</v>
      </c>
      <c r="C361" s="282"/>
      <c r="D361" s="283"/>
      <c r="E361" s="756"/>
      <c r="F361" s="248">
        <f>F38</f>
        <v>0</v>
      </c>
      <c r="H361" s="231"/>
    </row>
    <row r="362" spans="1:8" ht="12.75" customHeight="1">
      <c r="A362" s="755" t="s">
        <v>22</v>
      </c>
      <c r="B362" s="756" t="str">
        <f>B56</f>
        <v>ALU DELA</v>
      </c>
      <c r="C362" s="282"/>
      <c r="D362" s="283"/>
      <c r="E362" s="284"/>
      <c r="F362" s="248">
        <f>F89</f>
        <v>0</v>
      </c>
      <c r="H362" s="231"/>
    </row>
    <row r="363" spans="1:8" ht="12.75" customHeight="1">
      <c r="A363" s="755" t="s">
        <v>84</v>
      </c>
      <c r="B363" s="756" t="str">
        <f>B114</f>
        <v>PVC DELA</v>
      </c>
      <c r="C363" s="282"/>
      <c r="D363" s="283"/>
      <c r="E363" s="284"/>
      <c r="F363" s="248">
        <f>F114</f>
        <v>0</v>
      </c>
      <c r="H363" s="231"/>
    </row>
    <row r="364" spans="1:8" ht="12.75" customHeight="1">
      <c r="A364" s="755" t="s">
        <v>86</v>
      </c>
      <c r="B364" s="756" t="str">
        <f>B117</f>
        <v>KLJUČAVNIČARSKA DELA</v>
      </c>
      <c r="C364" s="282"/>
      <c r="D364" s="283"/>
      <c r="E364" s="284"/>
      <c r="F364" s="248">
        <f>F129</f>
        <v>0</v>
      </c>
      <c r="H364" s="231"/>
    </row>
    <row r="365" spans="1:8" ht="12.75" customHeight="1">
      <c r="A365" s="755" t="s">
        <v>88</v>
      </c>
      <c r="B365" s="756" t="str">
        <f>B144</f>
        <v>MAVČNA DELA</v>
      </c>
      <c r="C365" s="282"/>
      <c r="D365" s="283"/>
      <c r="E365" s="284"/>
      <c r="F365" s="248">
        <f>F144</f>
        <v>0</v>
      </c>
      <c r="H365" s="231"/>
    </row>
    <row r="366" spans="1:8" ht="12.75" customHeight="1">
      <c r="A366" s="755" t="s">
        <v>92</v>
      </c>
      <c r="B366" s="756" t="str">
        <f>B154</f>
        <v>MIZARSKA DELA</v>
      </c>
      <c r="C366" s="282"/>
      <c r="D366" s="283"/>
      <c r="E366" s="284"/>
      <c r="F366" s="248">
        <f>F177</f>
        <v>0</v>
      </c>
      <c r="H366" s="231"/>
    </row>
    <row r="367" spans="1:8" ht="12.75" customHeight="1">
      <c r="A367" s="755" t="s">
        <v>97</v>
      </c>
      <c r="B367" s="756" t="str">
        <f>B238</f>
        <v>KERAMIČARSKA IN TLAKARSKA DELA</v>
      </c>
      <c r="C367" s="282"/>
      <c r="D367" s="283"/>
      <c r="E367" s="284"/>
      <c r="F367" s="248">
        <f>F238</f>
        <v>0</v>
      </c>
      <c r="H367" s="231"/>
    </row>
    <row r="368" spans="1:8" ht="12.75" customHeight="1">
      <c r="A368" s="755" t="s">
        <v>127</v>
      </c>
      <c r="B368" s="756" t="str">
        <f>B248</f>
        <v>SLIKOPLESKARSKA DELA</v>
      </c>
      <c r="C368" s="282"/>
      <c r="D368" s="283"/>
      <c r="E368" s="284"/>
      <c r="F368" s="248">
        <f>F248</f>
        <v>0</v>
      </c>
      <c r="H368" s="231"/>
    </row>
    <row r="369" spans="1:8" ht="12.75" customHeight="1" thickBot="1">
      <c r="A369" s="757" t="s">
        <v>136</v>
      </c>
      <c r="B369" s="758" t="str">
        <f>B265</f>
        <v>FASADERSKA DELA</v>
      </c>
      <c r="C369" s="759"/>
      <c r="D369" s="760"/>
      <c r="E369" s="761"/>
      <c r="F369" s="762">
        <f>SUM(F352)</f>
        <v>0</v>
      </c>
      <c r="H369" s="231"/>
    </row>
    <row r="370" spans="1:8" s="158" customFormat="1" ht="17.100000000000001" customHeight="1" thickTop="1" thickBot="1">
      <c r="A370" s="763" t="s">
        <v>140</v>
      </c>
      <c r="B370" s="764" t="str">
        <f>B360</f>
        <v>REKAPITULACIJA</v>
      </c>
      <c r="C370" s="765"/>
      <c r="D370" s="766"/>
      <c r="E370" s="767"/>
      <c r="F370" s="768">
        <f>SUM(F361:F369)</f>
        <v>0</v>
      </c>
      <c r="G370" s="157"/>
      <c r="H370" s="231"/>
    </row>
    <row r="371" spans="1:8" s="158" customFormat="1" ht="17.100000000000001" customHeight="1" thickTop="1">
      <c r="A371" s="159"/>
      <c r="B371" s="160"/>
      <c r="C371" s="161"/>
      <c r="D371" s="162"/>
      <c r="E371" s="162"/>
      <c r="F371" s="162"/>
      <c r="G371" s="157"/>
    </row>
    <row r="372" spans="1:8" s="129" customFormat="1" ht="12.75" customHeight="1">
      <c r="A372" s="143"/>
      <c r="B372" s="144"/>
      <c r="C372" s="145"/>
      <c r="D372" s="146"/>
      <c r="E372" s="146"/>
      <c r="F372" s="146"/>
      <c r="G372" s="137"/>
    </row>
    <row r="373" spans="1:8" s="129" customFormat="1">
      <c r="A373" s="147"/>
      <c r="B373" s="163"/>
      <c r="C373" s="148"/>
      <c r="D373" s="164"/>
      <c r="E373" s="139"/>
      <c r="F373" s="139"/>
      <c r="H373" s="166"/>
    </row>
    <row r="374" spans="1:8" s="129" customFormat="1" ht="12.75" customHeight="1">
      <c r="A374" s="147"/>
      <c r="B374" s="149"/>
      <c r="C374" s="148"/>
      <c r="D374" s="139"/>
      <c r="E374" s="139"/>
      <c r="F374" s="139"/>
    </row>
  </sheetData>
  <mergeCells count="18">
    <mergeCell ref="A340:A344"/>
    <mergeCell ref="A330:A334"/>
    <mergeCell ref="B118:B119"/>
    <mergeCell ref="A158:A159"/>
    <mergeCell ref="A266:A271"/>
    <mergeCell ref="A155:A156"/>
    <mergeCell ref="A296:A300"/>
    <mergeCell ref="A286:A290"/>
    <mergeCell ref="A141:A142"/>
    <mergeCell ref="A35:A36"/>
    <mergeCell ref="A212:A213"/>
    <mergeCell ref="A12:A13"/>
    <mergeCell ref="A28:A29"/>
    <mergeCell ref="A33:A34"/>
    <mergeCell ref="A24:A25"/>
    <mergeCell ref="A26:A27"/>
    <mergeCell ref="A161:A162"/>
    <mergeCell ref="A164:A165"/>
  </mergeCells>
  <phoneticPr fontId="0" type="noConversion"/>
  <pageMargins left="0.70866141732283472" right="0.51181102362204722" top="0.98425196850393704" bottom="0.59055118110236227" header="0" footer="0.39370078740157483"/>
  <pageSetup paperSize="9"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0"/>
  <sheetViews>
    <sheetView topLeftCell="A79" zoomScaleNormal="100" zoomScaleSheetLayoutView="70" workbookViewId="0">
      <selection activeCell="H2" sqref="H2"/>
    </sheetView>
  </sheetViews>
  <sheetFormatPr defaultRowHeight="15"/>
  <cols>
    <col min="1" max="1" width="9.140625" style="1128" customWidth="1"/>
    <col min="2" max="2" width="13.5703125" style="1128" customWidth="1"/>
    <col min="3" max="3" width="55.7109375" style="1129" customWidth="1"/>
    <col min="4" max="4" width="12" style="1130" customWidth="1"/>
    <col min="5" max="6" width="8.7109375" style="1130" customWidth="1"/>
    <col min="7" max="7" width="12.7109375" style="1129" customWidth="1"/>
    <col min="8" max="8" width="14.7109375" style="1129" customWidth="1"/>
    <col min="9" max="9" width="6.140625" style="921" customWidth="1"/>
    <col min="10" max="256" width="9.140625" style="921"/>
    <col min="257" max="257" width="9.140625" style="921" customWidth="1"/>
    <col min="258" max="258" width="13.5703125" style="921" customWidth="1"/>
    <col min="259" max="259" width="55.7109375" style="921" customWidth="1"/>
    <col min="260" max="260" width="12" style="921" customWidth="1"/>
    <col min="261" max="262" width="8.7109375" style="921" customWidth="1"/>
    <col min="263" max="263" width="12.7109375" style="921" customWidth="1"/>
    <col min="264" max="264" width="14.7109375" style="921" customWidth="1"/>
    <col min="265" max="265" width="6.140625" style="921" customWidth="1"/>
    <col min="266" max="512" width="9.140625" style="921"/>
    <col min="513" max="513" width="9.140625" style="921" customWidth="1"/>
    <col min="514" max="514" width="13.5703125" style="921" customWidth="1"/>
    <col min="515" max="515" width="55.7109375" style="921" customWidth="1"/>
    <col min="516" max="516" width="12" style="921" customWidth="1"/>
    <col min="517" max="518" width="8.7109375" style="921" customWidth="1"/>
    <col min="519" max="519" width="12.7109375" style="921" customWidth="1"/>
    <col min="520" max="520" width="14.7109375" style="921" customWidth="1"/>
    <col min="521" max="521" width="6.140625" style="921" customWidth="1"/>
    <col min="522" max="768" width="9.140625" style="921"/>
    <col min="769" max="769" width="9.140625" style="921" customWidth="1"/>
    <col min="770" max="770" width="13.5703125" style="921" customWidth="1"/>
    <col min="771" max="771" width="55.7109375" style="921" customWidth="1"/>
    <col min="772" max="772" width="12" style="921" customWidth="1"/>
    <col min="773" max="774" width="8.7109375" style="921" customWidth="1"/>
    <col min="775" max="775" width="12.7109375" style="921" customWidth="1"/>
    <col min="776" max="776" width="14.7109375" style="921" customWidth="1"/>
    <col min="777" max="777" width="6.140625" style="921" customWidth="1"/>
    <col min="778" max="1024" width="9.140625" style="921"/>
    <col min="1025" max="1025" width="9.140625" style="921" customWidth="1"/>
    <col min="1026" max="1026" width="13.5703125" style="921" customWidth="1"/>
    <col min="1027" max="1027" width="55.7109375" style="921" customWidth="1"/>
    <col min="1028" max="1028" width="12" style="921" customWidth="1"/>
    <col min="1029" max="1030" width="8.7109375" style="921" customWidth="1"/>
    <col min="1031" max="1031" width="12.7109375" style="921" customWidth="1"/>
    <col min="1032" max="1032" width="14.7109375" style="921" customWidth="1"/>
    <col min="1033" max="1033" width="6.140625" style="921" customWidth="1"/>
    <col min="1034" max="1280" width="9.140625" style="921"/>
    <col min="1281" max="1281" width="9.140625" style="921" customWidth="1"/>
    <col min="1282" max="1282" width="13.5703125" style="921" customWidth="1"/>
    <col min="1283" max="1283" width="55.7109375" style="921" customWidth="1"/>
    <col min="1284" max="1284" width="12" style="921" customWidth="1"/>
    <col min="1285" max="1286" width="8.7109375" style="921" customWidth="1"/>
    <col min="1287" max="1287" width="12.7109375" style="921" customWidth="1"/>
    <col min="1288" max="1288" width="14.7109375" style="921" customWidth="1"/>
    <col min="1289" max="1289" width="6.140625" style="921" customWidth="1"/>
    <col min="1290" max="1536" width="9.140625" style="921"/>
    <col min="1537" max="1537" width="9.140625" style="921" customWidth="1"/>
    <col min="1538" max="1538" width="13.5703125" style="921" customWidth="1"/>
    <col min="1539" max="1539" width="55.7109375" style="921" customWidth="1"/>
    <col min="1540" max="1540" width="12" style="921" customWidth="1"/>
    <col min="1541" max="1542" width="8.7109375" style="921" customWidth="1"/>
    <col min="1543" max="1543" width="12.7109375" style="921" customWidth="1"/>
    <col min="1544" max="1544" width="14.7109375" style="921" customWidth="1"/>
    <col min="1545" max="1545" width="6.140625" style="921" customWidth="1"/>
    <col min="1546" max="1792" width="9.140625" style="921"/>
    <col min="1793" max="1793" width="9.140625" style="921" customWidth="1"/>
    <col min="1794" max="1794" width="13.5703125" style="921" customWidth="1"/>
    <col min="1795" max="1795" width="55.7109375" style="921" customWidth="1"/>
    <col min="1796" max="1796" width="12" style="921" customWidth="1"/>
    <col min="1797" max="1798" width="8.7109375" style="921" customWidth="1"/>
    <col min="1799" max="1799" width="12.7109375" style="921" customWidth="1"/>
    <col min="1800" max="1800" width="14.7109375" style="921" customWidth="1"/>
    <col min="1801" max="1801" width="6.140625" style="921" customWidth="1"/>
    <col min="1802" max="2048" width="9.140625" style="921"/>
    <col min="2049" max="2049" width="9.140625" style="921" customWidth="1"/>
    <col min="2050" max="2050" width="13.5703125" style="921" customWidth="1"/>
    <col min="2051" max="2051" width="55.7109375" style="921" customWidth="1"/>
    <col min="2052" max="2052" width="12" style="921" customWidth="1"/>
    <col min="2053" max="2054" width="8.7109375" style="921" customWidth="1"/>
    <col min="2055" max="2055" width="12.7109375" style="921" customWidth="1"/>
    <col min="2056" max="2056" width="14.7109375" style="921" customWidth="1"/>
    <col min="2057" max="2057" width="6.140625" style="921" customWidth="1"/>
    <col min="2058" max="2304" width="9.140625" style="921"/>
    <col min="2305" max="2305" width="9.140625" style="921" customWidth="1"/>
    <col min="2306" max="2306" width="13.5703125" style="921" customWidth="1"/>
    <col min="2307" max="2307" width="55.7109375" style="921" customWidth="1"/>
    <col min="2308" max="2308" width="12" style="921" customWidth="1"/>
    <col min="2309" max="2310" width="8.7109375" style="921" customWidth="1"/>
    <col min="2311" max="2311" width="12.7109375" style="921" customWidth="1"/>
    <col min="2312" max="2312" width="14.7109375" style="921" customWidth="1"/>
    <col min="2313" max="2313" width="6.140625" style="921" customWidth="1"/>
    <col min="2314" max="2560" width="9.140625" style="921"/>
    <col min="2561" max="2561" width="9.140625" style="921" customWidth="1"/>
    <col min="2562" max="2562" width="13.5703125" style="921" customWidth="1"/>
    <col min="2563" max="2563" width="55.7109375" style="921" customWidth="1"/>
    <col min="2564" max="2564" width="12" style="921" customWidth="1"/>
    <col min="2565" max="2566" width="8.7109375" style="921" customWidth="1"/>
    <col min="2567" max="2567" width="12.7109375" style="921" customWidth="1"/>
    <col min="2568" max="2568" width="14.7109375" style="921" customWidth="1"/>
    <col min="2569" max="2569" width="6.140625" style="921" customWidth="1"/>
    <col min="2570" max="2816" width="9.140625" style="921"/>
    <col min="2817" max="2817" width="9.140625" style="921" customWidth="1"/>
    <col min="2818" max="2818" width="13.5703125" style="921" customWidth="1"/>
    <col min="2819" max="2819" width="55.7109375" style="921" customWidth="1"/>
    <col min="2820" max="2820" width="12" style="921" customWidth="1"/>
    <col min="2821" max="2822" width="8.7109375" style="921" customWidth="1"/>
    <col min="2823" max="2823" width="12.7109375" style="921" customWidth="1"/>
    <col min="2824" max="2824" width="14.7109375" style="921" customWidth="1"/>
    <col min="2825" max="2825" width="6.140625" style="921" customWidth="1"/>
    <col min="2826" max="3072" width="9.140625" style="921"/>
    <col min="3073" max="3073" width="9.140625" style="921" customWidth="1"/>
    <col min="3074" max="3074" width="13.5703125" style="921" customWidth="1"/>
    <col min="3075" max="3075" width="55.7109375" style="921" customWidth="1"/>
    <col min="3076" max="3076" width="12" style="921" customWidth="1"/>
    <col min="3077" max="3078" width="8.7109375" style="921" customWidth="1"/>
    <col min="3079" max="3079" width="12.7109375" style="921" customWidth="1"/>
    <col min="3080" max="3080" width="14.7109375" style="921" customWidth="1"/>
    <col min="3081" max="3081" width="6.140625" style="921" customWidth="1"/>
    <col min="3082" max="3328" width="9.140625" style="921"/>
    <col min="3329" max="3329" width="9.140625" style="921" customWidth="1"/>
    <col min="3330" max="3330" width="13.5703125" style="921" customWidth="1"/>
    <col min="3331" max="3331" width="55.7109375" style="921" customWidth="1"/>
    <col min="3332" max="3332" width="12" style="921" customWidth="1"/>
    <col min="3333" max="3334" width="8.7109375" style="921" customWidth="1"/>
    <col min="3335" max="3335" width="12.7109375" style="921" customWidth="1"/>
    <col min="3336" max="3336" width="14.7109375" style="921" customWidth="1"/>
    <col min="3337" max="3337" width="6.140625" style="921" customWidth="1"/>
    <col min="3338" max="3584" width="9.140625" style="921"/>
    <col min="3585" max="3585" width="9.140625" style="921" customWidth="1"/>
    <col min="3586" max="3586" width="13.5703125" style="921" customWidth="1"/>
    <col min="3587" max="3587" width="55.7109375" style="921" customWidth="1"/>
    <col min="3588" max="3588" width="12" style="921" customWidth="1"/>
    <col min="3589" max="3590" width="8.7109375" style="921" customWidth="1"/>
    <col min="3591" max="3591" width="12.7109375" style="921" customWidth="1"/>
    <col min="3592" max="3592" width="14.7109375" style="921" customWidth="1"/>
    <col min="3593" max="3593" width="6.140625" style="921" customWidth="1"/>
    <col min="3594" max="3840" width="9.140625" style="921"/>
    <col min="3841" max="3841" width="9.140625" style="921" customWidth="1"/>
    <col min="3842" max="3842" width="13.5703125" style="921" customWidth="1"/>
    <col min="3843" max="3843" width="55.7109375" style="921" customWidth="1"/>
    <col min="3844" max="3844" width="12" style="921" customWidth="1"/>
    <col min="3845" max="3846" width="8.7109375" style="921" customWidth="1"/>
    <col min="3847" max="3847" width="12.7109375" style="921" customWidth="1"/>
    <col min="3848" max="3848" width="14.7109375" style="921" customWidth="1"/>
    <col min="3849" max="3849" width="6.140625" style="921" customWidth="1"/>
    <col min="3850" max="4096" width="9.140625" style="921"/>
    <col min="4097" max="4097" width="9.140625" style="921" customWidth="1"/>
    <col min="4098" max="4098" width="13.5703125" style="921" customWidth="1"/>
    <col min="4099" max="4099" width="55.7109375" style="921" customWidth="1"/>
    <col min="4100" max="4100" width="12" style="921" customWidth="1"/>
    <col min="4101" max="4102" width="8.7109375" style="921" customWidth="1"/>
    <col min="4103" max="4103" width="12.7109375" style="921" customWidth="1"/>
    <col min="4104" max="4104" width="14.7109375" style="921" customWidth="1"/>
    <col min="4105" max="4105" width="6.140625" style="921" customWidth="1"/>
    <col min="4106" max="4352" width="9.140625" style="921"/>
    <col min="4353" max="4353" width="9.140625" style="921" customWidth="1"/>
    <col min="4354" max="4354" width="13.5703125" style="921" customWidth="1"/>
    <col min="4355" max="4355" width="55.7109375" style="921" customWidth="1"/>
    <col min="4356" max="4356" width="12" style="921" customWidth="1"/>
    <col min="4357" max="4358" width="8.7109375" style="921" customWidth="1"/>
    <col min="4359" max="4359" width="12.7109375" style="921" customWidth="1"/>
    <col min="4360" max="4360" width="14.7109375" style="921" customWidth="1"/>
    <col min="4361" max="4361" width="6.140625" style="921" customWidth="1"/>
    <col min="4362" max="4608" width="9.140625" style="921"/>
    <col min="4609" max="4609" width="9.140625" style="921" customWidth="1"/>
    <col min="4610" max="4610" width="13.5703125" style="921" customWidth="1"/>
    <col min="4611" max="4611" width="55.7109375" style="921" customWidth="1"/>
    <col min="4612" max="4612" width="12" style="921" customWidth="1"/>
    <col min="4613" max="4614" width="8.7109375" style="921" customWidth="1"/>
    <col min="4615" max="4615" width="12.7109375" style="921" customWidth="1"/>
    <col min="4616" max="4616" width="14.7109375" style="921" customWidth="1"/>
    <col min="4617" max="4617" width="6.140625" style="921" customWidth="1"/>
    <col min="4618" max="4864" width="9.140625" style="921"/>
    <col min="4865" max="4865" width="9.140625" style="921" customWidth="1"/>
    <col min="4866" max="4866" width="13.5703125" style="921" customWidth="1"/>
    <col min="4867" max="4867" width="55.7109375" style="921" customWidth="1"/>
    <col min="4868" max="4868" width="12" style="921" customWidth="1"/>
    <col min="4869" max="4870" width="8.7109375" style="921" customWidth="1"/>
    <col min="4871" max="4871" width="12.7109375" style="921" customWidth="1"/>
    <col min="4872" max="4872" width="14.7109375" style="921" customWidth="1"/>
    <col min="4873" max="4873" width="6.140625" style="921" customWidth="1"/>
    <col min="4874" max="5120" width="9.140625" style="921"/>
    <col min="5121" max="5121" width="9.140625" style="921" customWidth="1"/>
    <col min="5122" max="5122" width="13.5703125" style="921" customWidth="1"/>
    <col min="5123" max="5123" width="55.7109375" style="921" customWidth="1"/>
    <col min="5124" max="5124" width="12" style="921" customWidth="1"/>
    <col min="5125" max="5126" width="8.7109375" style="921" customWidth="1"/>
    <col min="5127" max="5127" width="12.7109375" style="921" customWidth="1"/>
    <col min="5128" max="5128" width="14.7109375" style="921" customWidth="1"/>
    <col min="5129" max="5129" width="6.140625" style="921" customWidth="1"/>
    <col min="5130" max="5376" width="9.140625" style="921"/>
    <col min="5377" max="5377" width="9.140625" style="921" customWidth="1"/>
    <col min="5378" max="5378" width="13.5703125" style="921" customWidth="1"/>
    <col min="5379" max="5379" width="55.7109375" style="921" customWidth="1"/>
    <col min="5380" max="5380" width="12" style="921" customWidth="1"/>
    <col min="5381" max="5382" width="8.7109375" style="921" customWidth="1"/>
    <col min="5383" max="5383" width="12.7109375" style="921" customWidth="1"/>
    <col min="5384" max="5384" width="14.7109375" style="921" customWidth="1"/>
    <col min="5385" max="5385" width="6.140625" style="921" customWidth="1"/>
    <col min="5386" max="5632" width="9.140625" style="921"/>
    <col min="5633" max="5633" width="9.140625" style="921" customWidth="1"/>
    <col min="5634" max="5634" width="13.5703125" style="921" customWidth="1"/>
    <col min="5635" max="5635" width="55.7109375" style="921" customWidth="1"/>
    <col min="5636" max="5636" width="12" style="921" customWidth="1"/>
    <col min="5637" max="5638" width="8.7109375" style="921" customWidth="1"/>
    <col min="5639" max="5639" width="12.7109375" style="921" customWidth="1"/>
    <col min="5640" max="5640" width="14.7109375" style="921" customWidth="1"/>
    <col min="5641" max="5641" width="6.140625" style="921" customWidth="1"/>
    <col min="5642" max="5888" width="9.140625" style="921"/>
    <col min="5889" max="5889" width="9.140625" style="921" customWidth="1"/>
    <col min="5890" max="5890" width="13.5703125" style="921" customWidth="1"/>
    <col min="5891" max="5891" width="55.7109375" style="921" customWidth="1"/>
    <col min="5892" max="5892" width="12" style="921" customWidth="1"/>
    <col min="5893" max="5894" width="8.7109375" style="921" customWidth="1"/>
    <col min="5895" max="5895" width="12.7109375" style="921" customWidth="1"/>
    <col min="5896" max="5896" width="14.7109375" style="921" customWidth="1"/>
    <col min="5897" max="5897" width="6.140625" style="921" customWidth="1"/>
    <col min="5898" max="6144" width="9.140625" style="921"/>
    <col min="6145" max="6145" width="9.140625" style="921" customWidth="1"/>
    <col min="6146" max="6146" width="13.5703125" style="921" customWidth="1"/>
    <col min="6147" max="6147" width="55.7109375" style="921" customWidth="1"/>
    <col min="6148" max="6148" width="12" style="921" customWidth="1"/>
    <col min="6149" max="6150" width="8.7109375" style="921" customWidth="1"/>
    <col min="6151" max="6151" width="12.7109375" style="921" customWidth="1"/>
    <col min="6152" max="6152" width="14.7109375" style="921" customWidth="1"/>
    <col min="6153" max="6153" width="6.140625" style="921" customWidth="1"/>
    <col min="6154" max="6400" width="9.140625" style="921"/>
    <col min="6401" max="6401" width="9.140625" style="921" customWidth="1"/>
    <col min="6402" max="6402" width="13.5703125" style="921" customWidth="1"/>
    <col min="6403" max="6403" width="55.7109375" style="921" customWidth="1"/>
    <col min="6404" max="6404" width="12" style="921" customWidth="1"/>
    <col min="6405" max="6406" width="8.7109375" style="921" customWidth="1"/>
    <col min="6407" max="6407" width="12.7109375" style="921" customWidth="1"/>
    <col min="6408" max="6408" width="14.7109375" style="921" customWidth="1"/>
    <col min="6409" max="6409" width="6.140625" style="921" customWidth="1"/>
    <col min="6410" max="6656" width="9.140625" style="921"/>
    <col min="6657" max="6657" width="9.140625" style="921" customWidth="1"/>
    <col min="6658" max="6658" width="13.5703125" style="921" customWidth="1"/>
    <col min="6659" max="6659" width="55.7109375" style="921" customWidth="1"/>
    <col min="6660" max="6660" width="12" style="921" customWidth="1"/>
    <col min="6661" max="6662" width="8.7109375" style="921" customWidth="1"/>
    <col min="6663" max="6663" width="12.7109375" style="921" customWidth="1"/>
    <col min="6664" max="6664" width="14.7109375" style="921" customWidth="1"/>
    <col min="6665" max="6665" width="6.140625" style="921" customWidth="1"/>
    <col min="6666" max="6912" width="9.140625" style="921"/>
    <col min="6913" max="6913" width="9.140625" style="921" customWidth="1"/>
    <col min="6914" max="6914" width="13.5703125" style="921" customWidth="1"/>
    <col min="6915" max="6915" width="55.7109375" style="921" customWidth="1"/>
    <col min="6916" max="6916" width="12" style="921" customWidth="1"/>
    <col min="6917" max="6918" width="8.7109375" style="921" customWidth="1"/>
    <col min="6919" max="6919" width="12.7109375" style="921" customWidth="1"/>
    <col min="6920" max="6920" width="14.7109375" style="921" customWidth="1"/>
    <col min="6921" max="6921" width="6.140625" style="921" customWidth="1"/>
    <col min="6922" max="7168" width="9.140625" style="921"/>
    <col min="7169" max="7169" width="9.140625" style="921" customWidth="1"/>
    <col min="7170" max="7170" width="13.5703125" style="921" customWidth="1"/>
    <col min="7171" max="7171" width="55.7109375" style="921" customWidth="1"/>
    <col min="7172" max="7172" width="12" style="921" customWidth="1"/>
    <col min="7173" max="7174" width="8.7109375" style="921" customWidth="1"/>
    <col min="7175" max="7175" width="12.7109375" style="921" customWidth="1"/>
    <col min="7176" max="7176" width="14.7109375" style="921" customWidth="1"/>
    <col min="7177" max="7177" width="6.140625" style="921" customWidth="1"/>
    <col min="7178" max="7424" width="9.140625" style="921"/>
    <col min="7425" max="7425" width="9.140625" style="921" customWidth="1"/>
    <col min="7426" max="7426" width="13.5703125" style="921" customWidth="1"/>
    <col min="7427" max="7427" width="55.7109375" style="921" customWidth="1"/>
    <col min="7428" max="7428" width="12" style="921" customWidth="1"/>
    <col min="7429" max="7430" width="8.7109375" style="921" customWidth="1"/>
    <col min="7431" max="7431" width="12.7109375" style="921" customWidth="1"/>
    <col min="7432" max="7432" width="14.7109375" style="921" customWidth="1"/>
    <col min="7433" max="7433" width="6.140625" style="921" customWidth="1"/>
    <col min="7434" max="7680" width="9.140625" style="921"/>
    <col min="7681" max="7681" width="9.140625" style="921" customWidth="1"/>
    <col min="7682" max="7682" width="13.5703125" style="921" customWidth="1"/>
    <col min="7683" max="7683" width="55.7109375" style="921" customWidth="1"/>
    <col min="7684" max="7684" width="12" style="921" customWidth="1"/>
    <col min="7685" max="7686" width="8.7109375" style="921" customWidth="1"/>
    <col min="7687" max="7687" width="12.7109375" style="921" customWidth="1"/>
    <col min="7688" max="7688" width="14.7109375" style="921" customWidth="1"/>
    <col min="7689" max="7689" width="6.140625" style="921" customWidth="1"/>
    <col min="7690" max="7936" width="9.140625" style="921"/>
    <col min="7937" max="7937" width="9.140625" style="921" customWidth="1"/>
    <col min="7938" max="7938" width="13.5703125" style="921" customWidth="1"/>
    <col min="7939" max="7939" width="55.7109375" style="921" customWidth="1"/>
    <col min="7940" max="7940" width="12" style="921" customWidth="1"/>
    <col min="7941" max="7942" width="8.7109375" style="921" customWidth="1"/>
    <col min="7943" max="7943" width="12.7109375" style="921" customWidth="1"/>
    <col min="7944" max="7944" width="14.7109375" style="921" customWidth="1"/>
    <col min="7945" max="7945" width="6.140625" style="921" customWidth="1"/>
    <col min="7946" max="8192" width="9.140625" style="921"/>
    <col min="8193" max="8193" width="9.140625" style="921" customWidth="1"/>
    <col min="8194" max="8194" width="13.5703125" style="921" customWidth="1"/>
    <col min="8195" max="8195" width="55.7109375" style="921" customWidth="1"/>
    <col min="8196" max="8196" width="12" style="921" customWidth="1"/>
    <col min="8197" max="8198" width="8.7109375" style="921" customWidth="1"/>
    <col min="8199" max="8199" width="12.7109375" style="921" customWidth="1"/>
    <col min="8200" max="8200" width="14.7109375" style="921" customWidth="1"/>
    <col min="8201" max="8201" width="6.140625" style="921" customWidth="1"/>
    <col min="8202" max="8448" width="9.140625" style="921"/>
    <col min="8449" max="8449" width="9.140625" style="921" customWidth="1"/>
    <col min="8450" max="8450" width="13.5703125" style="921" customWidth="1"/>
    <col min="8451" max="8451" width="55.7109375" style="921" customWidth="1"/>
    <col min="8452" max="8452" width="12" style="921" customWidth="1"/>
    <col min="8453" max="8454" width="8.7109375" style="921" customWidth="1"/>
    <col min="8455" max="8455" width="12.7109375" style="921" customWidth="1"/>
    <col min="8456" max="8456" width="14.7109375" style="921" customWidth="1"/>
    <col min="8457" max="8457" width="6.140625" style="921" customWidth="1"/>
    <col min="8458" max="8704" width="9.140625" style="921"/>
    <col min="8705" max="8705" width="9.140625" style="921" customWidth="1"/>
    <col min="8706" max="8706" width="13.5703125" style="921" customWidth="1"/>
    <col min="8707" max="8707" width="55.7109375" style="921" customWidth="1"/>
    <col min="8708" max="8708" width="12" style="921" customWidth="1"/>
    <col min="8709" max="8710" width="8.7109375" style="921" customWidth="1"/>
    <col min="8711" max="8711" width="12.7109375" style="921" customWidth="1"/>
    <col min="8712" max="8712" width="14.7109375" style="921" customWidth="1"/>
    <col min="8713" max="8713" width="6.140625" style="921" customWidth="1"/>
    <col min="8714" max="8960" width="9.140625" style="921"/>
    <col min="8961" max="8961" width="9.140625" style="921" customWidth="1"/>
    <col min="8962" max="8962" width="13.5703125" style="921" customWidth="1"/>
    <col min="8963" max="8963" width="55.7109375" style="921" customWidth="1"/>
    <col min="8964" max="8964" width="12" style="921" customWidth="1"/>
    <col min="8965" max="8966" width="8.7109375" style="921" customWidth="1"/>
    <col min="8967" max="8967" width="12.7109375" style="921" customWidth="1"/>
    <col min="8968" max="8968" width="14.7109375" style="921" customWidth="1"/>
    <col min="8969" max="8969" width="6.140625" style="921" customWidth="1"/>
    <col min="8970" max="9216" width="9.140625" style="921"/>
    <col min="9217" max="9217" width="9.140625" style="921" customWidth="1"/>
    <col min="9218" max="9218" width="13.5703125" style="921" customWidth="1"/>
    <col min="9219" max="9219" width="55.7109375" style="921" customWidth="1"/>
    <col min="9220" max="9220" width="12" style="921" customWidth="1"/>
    <col min="9221" max="9222" width="8.7109375" style="921" customWidth="1"/>
    <col min="9223" max="9223" width="12.7109375" style="921" customWidth="1"/>
    <col min="9224" max="9224" width="14.7109375" style="921" customWidth="1"/>
    <col min="9225" max="9225" width="6.140625" style="921" customWidth="1"/>
    <col min="9226" max="9472" width="9.140625" style="921"/>
    <col min="9473" max="9473" width="9.140625" style="921" customWidth="1"/>
    <col min="9474" max="9474" width="13.5703125" style="921" customWidth="1"/>
    <col min="9475" max="9475" width="55.7109375" style="921" customWidth="1"/>
    <col min="9476" max="9476" width="12" style="921" customWidth="1"/>
    <col min="9477" max="9478" width="8.7109375" style="921" customWidth="1"/>
    <col min="9479" max="9479" width="12.7109375" style="921" customWidth="1"/>
    <col min="9480" max="9480" width="14.7109375" style="921" customWidth="1"/>
    <col min="9481" max="9481" width="6.140625" style="921" customWidth="1"/>
    <col min="9482" max="9728" width="9.140625" style="921"/>
    <col min="9729" max="9729" width="9.140625" style="921" customWidth="1"/>
    <col min="9730" max="9730" width="13.5703125" style="921" customWidth="1"/>
    <col min="9731" max="9731" width="55.7109375" style="921" customWidth="1"/>
    <col min="9732" max="9732" width="12" style="921" customWidth="1"/>
    <col min="9733" max="9734" width="8.7109375" style="921" customWidth="1"/>
    <col min="9735" max="9735" width="12.7109375" style="921" customWidth="1"/>
    <col min="9736" max="9736" width="14.7109375" style="921" customWidth="1"/>
    <col min="9737" max="9737" width="6.140625" style="921" customWidth="1"/>
    <col min="9738" max="9984" width="9.140625" style="921"/>
    <col min="9985" max="9985" width="9.140625" style="921" customWidth="1"/>
    <col min="9986" max="9986" width="13.5703125" style="921" customWidth="1"/>
    <col min="9987" max="9987" width="55.7109375" style="921" customWidth="1"/>
    <col min="9988" max="9988" width="12" style="921" customWidth="1"/>
    <col min="9989" max="9990" width="8.7109375" style="921" customWidth="1"/>
    <col min="9991" max="9991" width="12.7109375" style="921" customWidth="1"/>
    <col min="9992" max="9992" width="14.7109375" style="921" customWidth="1"/>
    <col min="9993" max="9993" width="6.140625" style="921" customWidth="1"/>
    <col min="9994" max="10240" width="9.140625" style="921"/>
    <col min="10241" max="10241" width="9.140625" style="921" customWidth="1"/>
    <col min="10242" max="10242" width="13.5703125" style="921" customWidth="1"/>
    <col min="10243" max="10243" width="55.7109375" style="921" customWidth="1"/>
    <col min="10244" max="10244" width="12" style="921" customWidth="1"/>
    <col min="10245" max="10246" width="8.7109375" style="921" customWidth="1"/>
    <col min="10247" max="10247" width="12.7109375" style="921" customWidth="1"/>
    <col min="10248" max="10248" width="14.7109375" style="921" customWidth="1"/>
    <col min="10249" max="10249" width="6.140625" style="921" customWidth="1"/>
    <col min="10250" max="10496" width="9.140625" style="921"/>
    <col min="10497" max="10497" width="9.140625" style="921" customWidth="1"/>
    <col min="10498" max="10498" width="13.5703125" style="921" customWidth="1"/>
    <col min="10499" max="10499" width="55.7109375" style="921" customWidth="1"/>
    <col min="10500" max="10500" width="12" style="921" customWidth="1"/>
    <col min="10501" max="10502" width="8.7109375" style="921" customWidth="1"/>
    <col min="10503" max="10503" width="12.7109375" style="921" customWidth="1"/>
    <col min="10504" max="10504" width="14.7109375" style="921" customWidth="1"/>
    <col min="10505" max="10505" width="6.140625" style="921" customWidth="1"/>
    <col min="10506" max="10752" width="9.140625" style="921"/>
    <col min="10753" max="10753" width="9.140625" style="921" customWidth="1"/>
    <col min="10754" max="10754" width="13.5703125" style="921" customWidth="1"/>
    <col min="10755" max="10755" width="55.7109375" style="921" customWidth="1"/>
    <col min="10756" max="10756" width="12" style="921" customWidth="1"/>
    <col min="10757" max="10758" width="8.7109375" style="921" customWidth="1"/>
    <col min="10759" max="10759" width="12.7109375" style="921" customWidth="1"/>
    <col min="10760" max="10760" width="14.7109375" style="921" customWidth="1"/>
    <col min="10761" max="10761" width="6.140625" style="921" customWidth="1"/>
    <col min="10762" max="11008" width="9.140625" style="921"/>
    <col min="11009" max="11009" width="9.140625" style="921" customWidth="1"/>
    <col min="11010" max="11010" width="13.5703125" style="921" customWidth="1"/>
    <col min="11011" max="11011" width="55.7109375" style="921" customWidth="1"/>
    <col min="11012" max="11012" width="12" style="921" customWidth="1"/>
    <col min="11013" max="11014" width="8.7109375" style="921" customWidth="1"/>
    <col min="11015" max="11015" width="12.7109375" style="921" customWidth="1"/>
    <col min="11016" max="11016" width="14.7109375" style="921" customWidth="1"/>
    <col min="11017" max="11017" width="6.140625" style="921" customWidth="1"/>
    <col min="11018" max="11264" width="9.140625" style="921"/>
    <col min="11265" max="11265" width="9.140625" style="921" customWidth="1"/>
    <col min="11266" max="11266" width="13.5703125" style="921" customWidth="1"/>
    <col min="11267" max="11267" width="55.7109375" style="921" customWidth="1"/>
    <col min="11268" max="11268" width="12" style="921" customWidth="1"/>
    <col min="11269" max="11270" width="8.7109375" style="921" customWidth="1"/>
    <col min="11271" max="11271" width="12.7109375" style="921" customWidth="1"/>
    <col min="11272" max="11272" width="14.7109375" style="921" customWidth="1"/>
    <col min="11273" max="11273" width="6.140625" style="921" customWidth="1"/>
    <col min="11274" max="11520" width="9.140625" style="921"/>
    <col min="11521" max="11521" width="9.140625" style="921" customWidth="1"/>
    <col min="11522" max="11522" width="13.5703125" style="921" customWidth="1"/>
    <col min="11523" max="11523" width="55.7109375" style="921" customWidth="1"/>
    <col min="11524" max="11524" width="12" style="921" customWidth="1"/>
    <col min="11525" max="11526" width="8.7109375" style="921" customWidth="1"/>
    <col min="11527" max="11527" width="12.7109375" style="921" customWidth="1"/>
    <col min="11528" max="11528" width="14.7109375" style="921" customWidth="1"/>
    <col min="11529" max="11529" width="6.140625" style="921" customWidth="1"/>
    <col min="11530" max="11776" width="9.140625" style="921"/>
    <col min="11777" max="11777" width="9.140625" style="921" customWidth="1"/>
    <col min="11778" max="11778" width="13.5703125" style="921" customWidth="1"/>
    <col min="11779" max="11779" width="55.7109375" style="921" customWidth="1"/>
    <col min="11780" max="11780" width="12" style="921" customWidth="1"/>
    <col min="11781" max="11782" width="8.7109375" style="921" customWidth="1"/>
    <col min="11783" max="11783" width="12.7109375" style="921" customWidth="1"/>
    <col min="11784" max="11784" width="14.7109375" style="921" customWidth="1"/>
    <col min="11785" max="11785" width="6.140625" style="921" customWidth="1"/>
    <col min="11786" max="12032" width="9.140625" style="921"/>
    <col min="12033" max="12033" width="9.140625" style="921" customWidth="1"/>
    <col min="12034" max="12034" width="13.5703125" style="921" customWidth="1"/>
    <col min="12035" max="12035" width="55.7109375" style="921" customWidth="1"/>
    <col min="12036" max="12036" width="12" style="921" customWidth="1"/>
    <col min="12037" max="12038" width="8.7109375" style="921" customWidth="1"/>
    <col min="12039" max="12039" width="12.7109375" style="921" customWidth="1"/>
    <col min="12040" max="12040" width="14.7109375" style="921" customWidth="1"/>
    <col min="12041" max="12041" width="6.140625" style="921" customWidth="1"/>
    <col min="12042" max="12288" width="9.140625" style="921"/>
    <col min="12289" max="12289" width="9.140625" style="921" customWidth="1"/>
    <col min="12290" max="12290" width="13.5703125" style="921" customWidth="1"/>
    <col min="12291" max="12291" width="55.7109375" style="921" customWidth="1"/>
    <col min="12292" max="12292" width="12" style="921" customWidth="1"/>
    <col min="12293" max="12294" width="8.7109375" style="921" customWidth="1"/>
    <col min="12295" max="12295" width="12.7109375" style="921" customWidth="1"/>
    <col min="12296" max="12296" width="14.7109375" style="921" customWidth="1"/>
    <col min="12297" max="12297" width="6.140625" style="921" customWidth="1"/>
    <col min="12298" max="12544" width="9.140625" style="921"/>
    <col min="12545" max="12545" width="9.140625" style="921" customWidth="1"/>
    <col min="12546" max="12546" width="13.5703125" style="921" customWidth="1"/>
    <col min="12547" max="12547" width="55.7109375" style="921" customWidth="1"/>
    <col min="12548" max="12548" width="12" style="921" customWidth="1"/>
    <col min="12549" max="12550" width="8.7109375" style="921" customWidth="1"/>
    <col min="12551" max="12551" width="12.7109375" style="921" customWidth="1"/>
    <col min="12552" max="12552" width="14.7109375" style="921" customWidth="1"/>
    <col min="12553" max="12553" width="6.140625" style="921" customWidth="1"/>
    <col min="12554" max="12800" width="9.140625" style="921"/>
    <col min="12801" max="12801" width="9.140625" style="921" customWidth="1"/>
    <col min="12802" max="12802" width="13.5703125" style="921" customWidth="1"/>
    <col min="12803" max="12803" width="55.7109375" style="921" customWidth="1"/>
    <col min="12804" max="12804" width="12" style="921" customWidth="1"/>
    <col min="12805" max="12806" width="8.7109375" style="921" customWidth="1"/>
    <col min="12807" max="12807" width="12.7109375" style="921" customWidth="1"/>
    <col min="12808" max="12808" width="14.7109375" style="921" customWidth="1"/>
    <col min="12809" max="12809" width="6.140625" style="921" customWidth="1"/>
    <col min="12810" max="13056" width="9.140625" style="921"/>
    <col min="13057" max="13057" width="9.140625" style="921" customWidth="1"/>
    <col min="13058" max="13058" width="13.5703125" style="921" customWidth="1"/>
    <col min="13059" max="13059" width="55.7109375" style="921" customWidth="1"/>
    <col min="13060" max="13060" width="12" style="921" customWidth="1"/>
    <col min="13061" max="13062" width="8.7109375" style="921" customWidth="1"/>
    <col min="13063" max="13063" width="12.7109375" style="921" customWidth="1"/>
    <col min="13064" max="13064" width="14.7109375" style="921" customWidth="1"/>
    <col min="13065" max="13065" width="6.140625" style="921" customWidth="1"/>
    <col min="13066" max="13312" width="9.140625" style="921"/>
    <col min="13313" max="13313" width="9.140625" style="921" customWidth="1"/>
    <col min="13314" max="13314" width="13.5703125" style="921" customWidth="1"/>
    <col min="13315" max="13315" width="55.7109375" style="921" customWidth="1"/>
    <col min="13316" max="13316" width="12" style="921" customWidth="1"/>
    <col min="13317" max="13318" width="8.7109375" style="921" customWidth="1"/>
    <col min="13319" max="13319" width="12.7109375" style="921" customWidth="1"/>
    <col min="13320" max="13320" width="14.7109375" style="921" customWidth="1"/>
    <col min="13321" max="13321" width="6.140625" style="921" customWidth="1"/>
    <col min="13322" max="13568" width="9.140625" style="921"/>
    <col min="13569" max="13569" width="9.140625" style="921" customWidth="1"/>
    <col min="13570" max="13570" width="13.5703125" style="921" customWidth="1"/>
    <col min="13571" max="13571" width="55.7109375" style="921" customWidth="1"/>
    <col min="13572" max="13572" width="12" style="921" customWidth="1"/>
    <col min="13573" max="13574" width="8.7109375" style="921" customWidth="1"/>
    <col min="13575" max="13575" width="12.7109375" style="921" customWidth="1"/>
    <col min="13576" max="13576" width="14.7109375" style="921" customWidth="1"/>
    <col min="13577" max="13577" width="6.140625" style="921" customWidth="1"/>
    <col min="13578" max="13824" width="9.140625" style="921"/>
    <col min="13825" max="13825" width="9.140625" style="921" customWidth="1"/>
    <col min="13826" max="13826" width="13.5703125" style="921" customWidth="1"/>
    <col min="13827" max="13827" width="55.7109375" style="921" customWidth="1"/>
    <col min="13828" max="13828" width="12" style="921" customWidth="1"/>
    <col min="13829" max="13830" width="8.7109375" style="921" customWidth="1"/>
    <col min="13831" max="13831" width="12.7109375" style="921" customWidth="1"/>
    <col min="13832" max="13832" width="14.7109375" style="921" customWidth="1"/>
    <col min="13833" max="13833" width="6.140625" style="921" customWidth="1"/>
    <col min="13834" max="14080" width="9.140625" style="921"/>
    <col min="14081" max="14081" width="9.140625" style="921" customWidth="1"/>
    <col min="14082" max="14082" width="13.5703125" style="921" customWidth="1"/>
    <col min="14083" max="14083" width="55.7109375" style="921" customWidth="1"/>
    <col min="14084" max="14084" width="12" style="921" customWidth="1"/>
    <col min="14085" max="14086" width="8.7109375" style="921" customWidth="1"/>
    <col min="14087" max="14087" width="12.7109375" style="921" customWidth="1"/>
    <col min="14088" max="14088" width="14.7109375" style="921" customWidth="1"/>
    <col min="14089" max="14089" width="6.140625" style="921" customWidth="1"/>
    <col min="14090" max="14336" width="9.140625" style="921"/>
    <col min="14337" max="14337" width="9.140625" style="921" customWidth="1"/>
    <col min="14338" max="14338" width="13.5703125" style="921" customWidth="1"/>
    <col min="14339" max="14339" width="55.7109375" style="921" customWidth="1"/>
    <col min="14340" max="14340" width="12" style="921" customWidth="1"/>
    <col min="14341" max="14342" width="8.7109375" style="921" customWidth="1"/>
    <col min="14343" max="14343" width="12.7109375" style="921" customWidth="1"/>
    <col min="14344" max="14344" width="14.7109375" style="921" customWidth="1"/>
    <col min="14345" max="14345" width="6.140625" style="921" customWidth="1"/>
    <col min="14346" max="14592" width="9.140625" style="921"/>
    <col min="14593" max="14593" width="9.140625" style="921" customWidth="1"/>
    <col min="14594" max="14594" width="13.5703125" style="921" customWidth="1"/>
    <col min="14595" max="14595" width="55.7109375" style="921" customWidth="1"/>
    <col min="14596" max="14596" width="12" style="921" customWidth="1"/>
    <col min="14597" max="14598" width="8.7109375" style="921" customWidth="1"/>
    <col min="14599" max="14599" width="12.7109375" style="921" customWidth="1"/>
    <col min="14600" max="14600" width="14.7109375" style="921" customWidth="1"/>
    <col min="14601" max="14601" width="6.140625" style="921" customWidth="1"/>
    <col min="14602" max="14848" width="9.140625" style="921"/>
    <col min="14849" max="14849" width="9.140625" style="921" customWidth="1"/>
    <col min="14850" max="14850" width="13.5703125" style="921" customWidth="1"/>
    <col min="14851" max="14851" width="55.7109375" style="921" customWidth="1"/>
    <col min="14852" max="14852" width="12" style="921" customWidth="1"/>
    <col min="14853" max="14854" width="8.7109375" style="921" customWidth="1"/>
    <col min="14855" max="14855" width="12.7109375" style="921" customWidth="1"/>
    <col min="14856" max="14856" width="14.7109375" style="921" customWidth="1"/>
    <col min="14857" max="14857" width="6.140625" style="921" customWidth="1"/>
    <col min="14858" max="15104" width="9.140625" style="921"/>
    <col min="15105" max="15105" width="9.140625" style="921" customWidth="1"/>
    <col min="15106" max="15106" width="13.5703125" style="921" customWidth="1"/>
    <col min="15107" max="15107" width="55.7109375" style="921" customWidth="1"/>
    <col min="15108" max="15108" width="12" style="921" customWidth="1"/>
    <col min="15109" max="15110" width="8.7109375" style="921" customWidth="1"/>
    <col min="15111" max="15111" width="12.7109375" style="921" customWidth="1"/>
    <col min="15112" max="15112" width="14.7109375" style="921" customWidth="1"/>
    <col min="15113" max="15113" width="6.140625" style="921" customWidth="1"/>
    <col min="15114" max="15360" width="9.140625" style="921"/>
    <col min="15361" max="15361" width="9.140625" style="921" customWidth="1"/>
    <col min="15362" max="15362" width="13.5703125" style="921" customWidth="1"/>
    <col min="15363" max="15363" width="55.7109375" style="921" customWidth="1"/>
    <col min="15364" max="15364" width="12" style="921" customWidth="1"/>
    <col min="15365" max="15366" width="8.7109375" style="921" customWidth="1"/>
    <col min="15367" max="15367" width="12.7109375" style="921" customWidth="1"/>
    <col min="15368" max="15368" width="14.7109375" style="921" customWidth="1"/>
    <col min="15369" max="15369" width="6.140625" style="921" customWidth="1"/>
    <col min="15370" max="15616" width="9.140625" style="921"/>
    <col min="15617" max="15617" width="9.140625" style="921" customWidth="1"/>
    <col min="15618" max="15618" width="13.5703125" style="921" customWidth="1"/>
    <col min="15619" max="15619" width="55.7109375" style="921" customWidth="1"/>
    <col min="15620" max="15620" width="12" style="921" customWidth="1"/>
    <col min="15621" max="15622" width="8.7109375" style="921" customWidth="1"/>
    <col min="15623" max="15623" width="12.7109375" style="921" customWidth="1"/>
    <col min="15624" max="15624" width="14.7109375" style="921" customWidth="1"/>
    <col min="15625" max="15625" width="6.140625" style="921" customWidth="1"/>
    <col min="15626" max="15872" width="9.140625" style="921"/>
    <col min="15873" max="15873" width="9.140625" style="921" customWidth="1"/>
    <col min="15874" max="15874" width="13.5703125" style="921" customWidth="1"/>
    <col min="15875" max="15875" width="55.7109375" style="921" customWidth="1"/>
    <col min="15876" max="15876" width="12" style="921" customWidth="1"/>
    <col min="15877" max="15878" width="8.7109375" style="921" customWidth="1"/>
    <col min="15879" max="15879" width="12.7109375" style="921" customWidth="1"/>
    <col min="15880" max="15880" width="14.7109375" style="921" customWidth="1"/>
    <col min="15881" max="15881" width="6.140625" style="921" customWidth="1"/>
    <col min="15882" max="16128" width="9.140625" style="921"/>
    <col min="16129" max="16129" width="9.140625" style="921" customWidth="1"/>
    <col min="16130" max="16130" width="13.5703125" style="921" customWidth="1"/>
    <col min="16131" max="16131" width="55.7109375" style="921" customWidth="1"/>
    <col min="16132" max="16132" width="12" style="921" customWidth="1"/>
    <col min="16133" max="16134" width="8.7109375" style="921" customWidth="1"/>
    <col min="16135" max="16135" width="12.7109375" style="921" customWidth="1"/>
    <col min="16136" max="16136" width="14.7109375" style="921" customWidth="1"/>
    <col min="16137" max="16137" width="6.140625" style="921" customWidth="1"/>
    <col min="16138" max="16384" width="9.140625" style="921"/>
  </cols>
  <sheetData>
    <row r="1" spans="1:8" s="9" customFormat="1" ht="42" customHeight="1">
      <c r="A1" s="28"/>
      <c r="B1" s="1317"/>
      <c r="C1" s="1317" t="s">
        <v>1711</v>
      </c>
      <c r="D1" s="1317"/>
      <c r="E1" s="1317"/>
      <c r="F1" s="250"/>
    </row>
    <row r="2" spans="1:8" s="887" customFormat="1" ht="12.75">
      <c r="A2" s="888"/>
      <c r="B2" s="888"/>
      <c r="C2" s="889"/>
      <c r="D2" s="890"/>
      <c r="E2" s="890"/>
      <c r="F2" s="890"/>
      <c r="H2" s="891"/>
    </row>
    <row r="3" spans="1:8" s="887" customFormat="1" ht="12.75">
      <c r="A3" s="888"/>
      <c r="B3" s="888"/>
      <c r="C3" s="889"/>
      <c r="D3" s="890"/>
      <c r="E3" s="890"/>
      <c r="F3" s="890"/>
      <c r="G3" s="890"/>
    </row>
    <row r="4" spans="1:8" s="887" customFormat="1" ht="12">
      <c r="A4" s="892"/>
      <c r="B4" s="892"/>
      <c r="C4" s="893"/>
      <c r="D4" s="894"/>
      <c r="E4" s="894"/>
      <c r="F4" s="894"/>
      <c r="G4" s="894"/>
    </row>
    <row r="5" spans="1:8" s="887" customFormat="1" ht="12">
      <c r="A5" s="892"/>
      <c r="B5" s="892"/>
      <c r="C5" s="893"/>
      <c r="D5" s="894"/>
      <c r="E5" s="894"/>
      <c r="F5" s="894"/>
      <c r="G5" s="894"/>
    </row>
    <row r="6" spans="1:8" s="900" customFormat="1">
      <c r="A6" s="895" t="s">
        <v>681</v>
      </c>
      <c r="B6" s="896" t="s">
        <v>682</v>
      </c>
      <c r="C6" s="897"/>
      <c r="D6" s="898"/>
      <c r="E6" s="898"/>
      <c r="F6" s="899"/>
      <c r="G6" s="899"/>
    </row>
    <row r="7" spans="1:8" s="900" customFormat="1">
      <c r="A7" s="895"/>
      <c r="B7" s="898"/>
      <c r="C7" s="897"/>
      <c r="D7" s="898"/>
      <c r="E7" s="898"/>
      <c r="F7" s="899"/>
      <c r="G7" s="899"/>
    </row>
    <row r="8" spans="1:8" s="900" customFormat="1">
      <c r="A8" s="895" t="s">
        <v>683</v>
      </c>
      <c r="B8" s="1334" t="s">
        <v>684</v>
      </c>
      <c r="C8" s="1334"/>
      <c r="D8" s="1334"/>
      <c r="E8" s="1334"/>
      <c r="F8" s="899"/>
      <c r="G8" s="899"/>
    </row>
    <row r="9" spans="1:8" s="900" customFormat="1">
      <c r="A9" s="899"/>
      <c r="B9" s="901"/>
      <c r="C9" s="902"/>
      <c r="D9" s="903"/>
      <c r="E9" s="903"/>
      <c r="F9" s="899"/>
      <c r="G9" s="899"/>
    </row>
    <row r="10" spans="1:8" s="900" customFormat="1" ht="14.1" customHeight="1">
      <c r="A10" s="904" t="s">
        <v>685</v>
      </c>
      <c r="B10" s="905" t="s">
        <v>686</v>
      </c>
      <c r="C10" s="905"/>
      <c r="D10" s="905"/>
      <c r="E10" s="905"/>
      <c r="F10" s="899"/>
      <c r="G10" s="899"/>
    </row>
    <row r="11" spans="1:8" s="900" customFormat="1">
      <c r="A11" s="899"/>
      <c r="B11" s="906"/>
      <c r="C11" s="906"/>
      <c r="D11" s="906"/>
      <c r="E11" s="906"/>
      <c r="F11" s="899"/>
      <c r="G11" s="899"/>
    </row>
    <row r="12" spans="1:8" s="900" customFormat="1">
      <c r="A12" s="895" t="s">
        <v>687</v>
      </c>
      <c r="B12" s="1334" t="s">
        <v>688</v>
      </c>
      <c r="C12" s="1334"/>
      <c r="D12" s="1334"/>
      <c r="E12" s="1334"/>
      <c r="F12" s="899"/>
      <c r="G12" s="899"/>
    </row>
    <row r="13" spans="1:8" s="900" customFormat="1">
      <c r="A13" s="899"/>
      <c r="B13" s="899"/>
      <c r="C13" s="902"/>
      <c r="D13" s="903"/>
      <c r="E13" s="903"/>
      <c r="F13" s="899"/>
      <c r="G13" s="899"/>
    </row>
    <row r="14" spans="1:8" s="907" customFormat="1" ht="14.1" customHeight="1">
      <c r="A14" s="895" t="s">
        <v>689</v>
      </c>
      <c r="B14" s="1334" t="s">
        <v>690</v>
      </c>
      <c r="C14" s="1334"/>
      <c r="D14" s="1334"/>
      <c r="E14" s="1334"/>
    </row>
    <row r="15" spans="1:8" s="900" customFormat="1">
      <c r="A15" s="899"/>
      <c r="B15" s="899"/>
      <c r="C15" s="902"/>
      <c r="D15" s="903"/>
      <c r="E15" s="903"/>
      <c r="F15" s="899"/>
      <c r="G15" s="899"/>
    </row>
    <row r="16" spans="1:8" s="910" customFormat="1">
      <c r="A16" s="895" t="s">
        <v>691</v>
      </c>
      <c r="B16" s="898" t="s">
        <v>692</v>
      </c>
      <c r="C16" s="908"/>
      <c r="D16" s="909"/>
      <c r="E16" s="909"/>
      <c r="F16" s="909"/>
      <c r="G16" s="909"/>
    </row>
    <row r="17" spans="1:9" s="910" customFormat="1">
      <c r="A17" s="895"/>
      <c r="B17" s="909"/>
      <c r="C17" s="908"/>
      <c r="D17" s="909"/>
      <c r="E17" s="909"/>
      <c r="F17" s="909"/>
      <c r="G17" s="909"/>
    </row>
    <row r="18" spans="1:9" s="910" customFormat="1">
      <c r="A18" s="895" t="s">
        <v>693</v>
      </c>
      <c r="B18" s="911" t="s">
        <v>694</v>
      </c>
      <c r="C18" s="908"/>
      <c r="D18" s="909"/>
      <c r="E18" s="909"/>
      <c r="F18" s="909"/>
      <c r="G18" s="909"/>
    </row>
    <row r="19" spans="1:9" s="916" customFormat="1" ht="11.45" customHeight="1">
      <c r="A19" s="912"/>
      <c r="B19" s="913"/>
      <c r="C19" s="912"/>
      <c r="D19" s="914"/>
      <c r="E19" s="914"/>
      <c r="F19" s="914"/>
      <c r="G19" s="915"/>
      <c r="H19" s="913"/>
    </row>
    <row r="20" spans="1:9" s="916" customFormat="1" ht="11.45" customHeight="1">
      <c r="A20" s="912"/>
      <c r="B20" s="913"/>
      <c r="C20" s="912"/>
      <c r="D20" s="914"/>
      <c r="E20" s="914"/>
      <c r="F20" s="914"/>
      <c r="G20" s="915"/>
      <c r="H20" s="913"/>
    </row>
    <row r="21" spans="1:9" s="916" customFormat="1" ht="11.45" customHeight="1">
      <c r="A21" s="912"/>
      <c r="B21" s="913"/>
      <c r="C21" s="912"/>
      <c r="D21" s="914"/>
      <c r="E21" s="914"/>
      <c r="F21" s="914"/>
      <c r="G21" s="915"/>
      <c r="H21" s="913"/>
    </row>
    <row r="22" spans="1:9" s="910" customFormat="1">
      <c r="A22" s="917" t="s">
        <v>695</v>
      </c>
      <c r="B22" s="909"/>
      <c r="C22" s="1335"/>
      <c r="D22" s="1335"/>
      <c r="E22" s="1335"/>
      <c r="F22" s="909"/>
      <c r="G22" s="909"/>
      <c r="H22" s="909"/>
      <c r="I22" s="909"/>
    </row>
    <row r="23" spans="1:9" s="887" customFormat="1">
      <c r="A23" s="918"/>
      <c r="B23" s="909"/>
      <c r="C23" s="919"/>
      <c r="D23" s="919"/>
      <c r="E23" s="919"/>
      <c r="F23" s="909"/>
      <c r="G23" s="909"/>
      <c r="H23" s="909"/>
      <c r="I23" s="909"/>
    </row>
    <row r="24" spans="1:9" s="887" customFormat="1">
      <c r="A24" s="920" t="s">
        <v>696</v>
      </c>
      <c r="B24" s="921"/>
      <c r="C24" s="920"/>
      <c r="D24" s="922"/>
      <c r="E24" s="922"/>
      <c r="F24" s="922"/>
      <c r="G24" s="922"/>
      <c r="H24" s="921"/>
      <c r="I24" s="921"/>
    </row>
    <row r="25" spans="1:9" s="887" customFormat="1">
      <c r="A25" s="920"/>
      <c r="B25" s="921"/>
      <c r="C25" s="920"/>
      <c r="D25" s="922"/>
      <c r="E25" s="922"/>
      <c r="F25" s="922"/>
      <c r="G25" s="922"/>
      <c r="H25" s="921"/>
      <c r="I25" s="921"/>
    </row>
    <row r="26" spans="1:9" s="887" customFormat="1">
      <c r="A26" s="920" t="s">
        <v>697</v>
      </c>
      <c r="B26" s="921"/>
      <c r="C26" s="920"/>
      <c r="D26" s="923"/>
      <c r="E26" s="923"/>
      <c r="F26" s="923"/>
      <c r="G26" s="923"/>
      <c r="H26" s="921"/>
      <c r="I26" s="921"/>
    </row>
    <row r="27" spans="1:9" s="887" customFormat="1">
      <c r="A27" s="920"/>
      <c r="B27" s="921"/>
      <c r="C27" s="920"/>
      <c r="D27" s="923"/>
      <c r="E27" s="923"/>
      <c r="F27" s="923"/>
      <c r="G27" s="923"/>
      <c r="H27" s="921"/>
      <c r="I27" s="921"/>
    </row>
    <row r="28" spans="1:9" s="887" customFormat="1">
      <c r="A28" s="920" t="s">
        <v>698</v>
      </c>
      <c r="B28" s="921"/>
      <c r="C28" s="920"/>
      <c r="D28" s="924"/>
      <c r="E28" s="924"/>
      <c r="F28" s="924"/>
      <c r="G28" s="924"/>
      <c r="H28" s="921"/>
      <c r="I28" s="921"/>
    </row>
    <row r="29" spans="1:9" s="887" customFormat="1">
      <c r="A29" s="920"/>
      <c r="B29" s="921"/>
      <c r="C29" s="920"/>
      <c r="D29" s="924"/>
      <c r="E29" s="924"/>
      <c r="F29" s="924"/>
      <c r="G29" s="924"/>
      <c r="H29" s="921"/>
      <c r="I29" s="921"/>
    </row>
    <row r="30" spans="1:9" s="900" customFormat="1">
      <c r="A30" s="920" t="s">
        <v>699</v>
      </c>
      <c r="B30" s="921"/>
      <c r="C30" s="920"/>
      <c r="D30" s="923"/>
      <c r="E30" s="923"/>
      <c r="F30" s="923"/>
      <c r="G30" s="923"/>
      <c r="H30" s="921"/>
      <c r="I30" s="921"/>
    </row>
    <row r="31" spans="1:9" s="900" customFormat="1">
      <c r="A31" s="899"/>
      <c r="B31" s="899"/>
      <c r="C31" s="925"/>
      <c r="D31" s="899"/>
      <c r="E31" s="899"/>
      <c r="F31" s="903"/>
      <c r="G31" s="903"/>
      <c r="H31" s="899"/>
      <c r="I31" s="899"/>
    </row>
    <row r="32" spans="1:9" s="900" customFormat="1">
      <c r="A32" s="920" t="s">
        <v>700</v>
      </c>
      <c r="B32" s="899"/>
      <c r="C32" s="925"/>
      <c r="D32" s="899"/>
      <c r="E32" s="899"/>
      <c r="F32" s="903"/>
      <c r="G32" s="903"/>
      <c r="H32" s="899"/>
      <c r="I32" s="899"/>
    </row>
    <row r="33" spans="1:9" s="900" customFormat="1">
      <c r="A33" s="926"/>
      <c r="B33" s="899"/>
      <c r="C33" s="925"/>
      <c r="D33" s="899"/>
      <c r="E33" s="899"/>
      <c r="F33" s="903"/>
      <c r="G33" s="903"/>
      <c r="H33" s="899"/>
      <c r="I33" s="899"/>
    </row>
    <row r="34" spans="1:9" s="887" customFormat="1">
      <c r="A34" s="920" t="s">
        <v>701</v>
      </c>
      <c r="B34" s="899"/>
      <c r="C34" s="925"/>
      <c r="D34" s="899"/>
      <c r="E34" s="899"/>
      <c r="F34" s="903"/>
      <c r="G34" s="903"/>
      <c r="H34" s="899"/>
      <c r="I34" s="899"/>
    </row>
    <row r="35" spans="1:9" s="887" customFormat="1">
      <c r="A35" s="920"/>
      <c r="B35" s="899"/>
      <c r="C35" s="925"/>
      <c r="D35" s="899"/>
      <c r="E35" s="899"/>
      <c r="F35" s="903"/>
      <c r="G35" s="903"/>
      <c r="H35" s="899"/>
      <c r="I35" s="899"/>
    </row>
    <row r="36" spans="1:9" s="887" customFormat="1">
      <c r="A36" s="920"/>
      <c r="B36" s="899"/>
      <c r="C36" s="925"/>
      <c r="D36" s="899"/>
      <c r="E36" s="899"/>
      <c r="F36" s="903"/>
      <c r="G36" s="903"/>
      <c r="H36" s="899"/>
      <c r="I36" s="899"/>
    </row>
    <row r="37" spans="1:9" s="916" customFormat="1" ht="11.45" customHeight="1">
      <c r="A37" s="912"/>
      <c r="B37" s="927"/>
      <c r="C37" s="894"/>
      <c r="D37" s="893"/>
      <c r="E37" s="893"/>
      <c r="F37" s="928"/>
      <c r="G37" s="913"/>
      <c r="H37" s="913"/>
    </row>
    <row r="38" spans="1:9" s="936" customFormat="1" ht="17.100000000000001" customHeight="1">
      <c r="A38" s="929" t="s">
        <v>702</v>
      </c>
      <c r="B38" s="930" t="s">
        <v>703</v>
      </c>
      <c r="C38" s="931"/>
      <c r="D38" s="932"/>
      <c r="E38" s="932"/>
      <c r="F38" s="933"/>
      <c r="G38" s="934"/>
      <c r="H38" s="935"/>
    </row>
    <row r="39" spans="1:9" s="939" customFormat="1" ht="12" customHeight="1">
      <c r="A39" s="912"/>
      <c r="B39" s="912"/>
      <c r="C39" s="937"/>
      <c r="D39" s="938"/>
      <c r="E39" s="938"/>
      <c r="F39" s="928"/>
      <c r="G39" s="913"/>
      <c r="H39" s="913"/>
    </row>
    <row r="40" spans="1:9" s="946" customFormat="1" ht="25.5" customHeight="1">
      <c r="A40" s="940" t="s">
        <v>704</v>
      </c>
      <c r="B40" s="941" t="s">
        <v>113</v>
      </c>
      <c r="C40" s="942"/>
      <c r="D40" s="943"/>
      <c r="E40" s="943"/>
      <c r="F40" s="943"/>
      <c r="G40" s="944"/>
      <c r="H40" s="945" t="s">
        <v>705</v>
      </c>
    </row>
    <row r="41" spans="1:9" s="939" customFormat="1" ht="12" customHeight="1">
      <c r="A41" s="912"/>
      <c r="B41" s="912"/>
      <c r="C41" s="937"/>
      <c r="F41" s="928"/>
      <c r="G41" s="913"/>
      <c r="H41" s="938"/>
    </row>
    <row r="42" spans="1:9" s="916" customFormat="1" ht="12.75">
      <c r="A42" s="947" t="str">
        <f>A79</f>
        <v>3.1</v>
      </c>
      <c r="B42" s="948" t="str">
        <f>B79</f>
        <v>Električni priključek na NN omrežje</v>
      </c>
      <c r="C42" s="949"/>
      <c r="D42" s="950"/>
      <c r="E42" s="950"/>
      <c r="F42" s="951"/>
      <c r="G42" s="952"/>
      <c r="H42" s="953">
        <f>H79</f>
        <v>0</v>
      </c>
    </row>
    <row r="43" spans="1:9" s="939" customFormat="1" ht="12" customHeight="1">
      <c r="A43" s="912"/>
      <c r="B43" s="912"/>
      <c r="C43" s="937"/>
      <c r="F43" s="928"/>
      <c r="G43" s="913"/>
      <c r="H43" s="938"/>
    </row>
    <row r="44" spans="1:9" s="916" customFormat="1" ht="12.75">
      <c r="A44" s="947" t="str">
        <f>A146</f>
        <v>3.2</v>
      </c>
      <c r="B44" s="948" t="str">
        <f>B146</f>
        <v>Razvod in kabelske trase</v>
      </c>
      <c r="C44" s="949"/>
      <c r="D44" s="950"/>
      <c r="E44" s="950"/>
      <c r="F44" s="951"/>
      <c r="G44" s="952"/>
      <c r="H44" s="953">
        <f>H146</f>
        <v>0</v>
      </c>
    </row>
    <row r="45" spans="1:9" s="916" customFormat="1" ht="9.9499999999999993" customHeight="1">
      <c r="A45" s="954"/>
      <c r="B45" s="954"/>
      <c r="C45" s="949"/>
      <c r="D45" s="950"/>
      <c r="E45" s="950"/>
      <c r="F45" s="951"/>
      <c r="G45" s="955"/>
      <c r="H45" s="956"/>
    </row>
    <row r="46" spans="1:9" s="916" customFormat="1" ht="12.75">
      <c r="A46" s="947" t="str">
        <f>A186</f>
        <v>3.3</v>
      </c>
      <c r="B46" s="948" t="str">
        <f>B186</f>
        <v>Razdelilniki</v>
      </c>
      <c r="C46" s="949"/>
      <c r="D46" s="950"/>
      <c r="E46" s="950"/>
      <c r="F46" s="951"/>
      <c r="G46" s="952"/>
      <c r="H46" s="953">
        <f>H186</f>
        <v>0</v>
      </c>
    </row>
    <row r="47" spans="1:9" s="916" customFormat="1" ht="9.9499999999999993" customHeight="1">
      <c r="A47" s="954"/>
      <c r="B47" s="954"/>
      <c r="C47" s="949"/>
      <c r="D47" s="950"/>
      <c r="E47" s="950"/>
      <c r="F47" s="951"/>
      <c r="G47" s="955"/>
      <c r="H47" s="956"/>
    </row>
    <row r="48" spans="1:9" s="957" customFormat="1" ht="13.5" customHeight="1">
      <c r="A48" s="947" t="str">
        <f>A265</f>
        <v>3.4</v>
      </c>
      <c r="B48" s="948" t="str">
        <f>B265</f>
        <v>Inštalacije za splošno in varnostno razsvetljavo</v>
      </c>
      <c r="C48" s="949"/>
      <c r="D48" s="950"/>
      <c r="E48" s="950"/>
      <c r="F48" s="951"/>
      <c r="G48" s="952"/>
      <c r="H48" s="953">
        <f>H265</f>
        <v>0</v>
      </c>
    </row>
    <row r="49" spans="1:8" s="957" customFormat="1" ht="9.9499999999999993" customHeight="1">
      <c r="A49" s="954"/>
      <c r="B49" s="954"/>
      <c r="C49" s="949"/>
      <c r="D49" s="950"/>
      <c r="E49" s="950"/>
      <c r="F49" s="951"/>
      <c r="G49" s="955"/>
      <c r="H49" s="956"/>
    </row>
    <row r="50" spans="1:8" s="957" customFormat="1" ht="12.75">
      <c r="A50" s="947" t="str">
        <f>A353</f>
        <v>3.5</v>
      </c>
      <c r="B50" s="948" t="str">
        <f>B353</f>
        <v>Inštalacije za malo moč</v>
      </c>
      <c r="C50" s="949"/>
      <c r="D50" s="950"/>
      <c r="E50" s="950"/>
      <c r="F50" s="951"/>
      <c r="G50" s="952"/>
      <c r="H50" s="953">
        <f>H353</f>
        <v>0</v>
      </c>
    </row>
    <row r="51" spans="1:8" s="957" customFormat="1" ht="9.9499999999999993" customHeight="1">
      <c r="A51" s="954"/>
      <c r="B51" s="954"/>
      <c r="C51" s="949"/>
      <c r="D51" s="950"/>
      <c r="E51" s="950"/>
      <c r="F51" s="951"/>
      <c r="G51" s="955"/>
      <c r="H51" s="956"/>
    </row>
    <row r="52" spans="1:8" s="939" customFormat="1" ht="12.75">
      <c r="A52" s="947" t="str">
        <f>A417</f>
        <v>3.6</v>
      </c>
      <c r="B52" s="948" t="str">
        <f>B417</f>
        <v>Inštalacije za komunikacijske povezave in CATV</v>
      </c>
      <c r="C52" s="949"/>
      <c r="D52" s="950"/>
      <c r="E52" s="950"/>
      <c r="F52" s="951"/>
      <c r="G52" s="952"/>
      <c r="H52" s="953">
        <f>H417</f>
        <v>0</v>
      </c>
    </row>
    <row r="53" spans="1:8" s="939" customFormat="1" ht="9.9499999999999993" customHeight="1">
      <c r="A53" s="954"/>
      <c r="B53" s="954"/>
      <c r="C53" s="949"/>
      <c r="D53" s="950"/>
      <c r="E53" s="950"/>
      <c r="F53" s="951"/>
      <c r="G53" s="955"/>
      <c r="H53" s="956"/>
    </row>
    <row r="54" spans="1:8" s="939" customFormat="1" ht="12.75">
      <c r="A54" s="947" t="str">
        <f>A471</f>
        <v>3.7</v>
      </c>
      <c r="B54" s="948" t="str">
        <f>B471</f>
        <v>Inštalacije za multimedijo</v>
      </c>
      <c r="C54" s="949"/>
      <c r="D54" s="950"/>
      <c r="E54" s="950"/>
      <c r="F54" s="951"/>
      <c r="G54" s="952"/>
      <c r="H54" s="953">
        <f>H471</f>
        <v>0</v>
      </c>
    </row>
    <row r="55" spans="1:8" s="939" customFormat="1" ht="9.9499999999999993" customHeight="1">
      <c r="A55" s="954"/>
      <c r="B55" s="954"/>
      <c r="C55" s="949"/>
      <c r="D55" s="950"/>
      <c r="E55" s="950"/>
      <c r="F55" s="951"/>
      <c r="G55" s="955"/>
      <c r="H55" s="956"/>
    </row>
    <row r="56" spans="1:8" s="939" customFormat="1" ht="12.75">
      <c r="A56" s="947" t="str">
        <f>A498</f>
        <v>3.8</v>
      </c>
      <c r="B56" s="948" t="str">
        <f>B498</f>
        <v>Inštalacije za SOS klicni sistem</v>
      </c>
      <c r="C56" s="949"/>
      <c r="D56" s="950"/>
      <c r="E56" s="950"/>
      <c r="F56" s="951"/>
      <c r="G56" s="952"/>
      <c r="H56" s="953">
        <f>H498</f>
        <v>0</v>
      </c>
    </row>
    <row r="57" spans="1:8" s="939" customFormat="1" ht="9.9499999999999993" customHeight="1">
      <c r="A57" s="954"/>
      <c r="B57" s="954"/>
      <c r="C57" s="949"/>
      <c r="D57" s="950"/>
      <c r="E57" s="950"/>
      <c r="F57" s="951"/>
      <c r="G57" s="955"/>
      <c r="H57" s="956"/>
    </row>
    <row r="58" spans="1:8" s="939" customFormat="1" ht="12.75">
      <c r="A58" s="947" t="str">
        <f>A523</f>
        <v>3.9</v>
      </c>
      <c r="B58" s="948" t="str">
        <f>B523</f>
        <v>Inštalacije za video nadzor</v>
      </c>
      <c r="C58" s="949"/>
      <c r="D58" s="950"/>
      <c r="E58" s="950"/>
      <c r="F58" s="951"/>
      <c r="G58" s="952"/>
      <c r="H58" s="953">
        <f>H523</f>
        <v>0</v>
      </c>
    </row>
    <row r="59" spans="1:8" s="939" customFormat="1" ht="9.9499999999999993" customHeight="1">
      <c r="A59" s="954"/>
      <c r="B59" s="954"/>
      <c r="C59" s="949"/>
      <c r="D59" s="950"/>
      <c r="E59" s="950"/>
      <c r="F59" s="951"/>
      <c r="G59" s="955"/>
      <c r="H59" s="956"/>
    </row>
    <row r="60" spans="1:8" s="939" customFormat="1" ht="12.75">
      <c r="A60" s="947" t="str">
        <f>A560</f>
        <v>3.10</v>
      </c>
      <c r="B60" s="948" t="str">
        <f>B560</f>
        <v>Inštalacije za video domofon</v>
      </c>
      <c r="C60" s="949"/>
      <c r="D60" s="950"/>
      <c r="E60" s="950"/>
      <c r="F60" s="951"/>
      <c r="G60" s="952"/>
      <c r="H60" s="953">
        <f>H560</f>
        <v>0</v>
      </c>
    </row>
    <row r="61" spans="1:8" s="939" customFormat="1" ht="9.9499999999999993" customHeight="1">
      <c r="A61" s="954"/>
      <c r="B61" s="954"/>
      <c r="C61" s="949"/>
      <c r="D61" s="950"/>
      <c r="E61" s="950"/>
      <c r="F61" s="951"/>
      <c r="G61" s="955"/>
      <c r="H61" s="956"/>
    </row>
    <row r="62" spans="1:8" s="939" customFormat="1" ht="12.75">
      <c r="A62" s="947" t="str">
        <f>A581</f>
        <v>3.11</v>
      </c>
      <c r="B62" s="948" t="str">
        <f>B581</f>
        <v>Inštalacije za kontrolo pristopa</v>
      </c>
      <c r="C62" s="949"/>
      <c r="D62" s="950"/>
      <c r="E62" s="950"/>
      <c r="F62" s="951"/>
      <c r="G62" s="952"/>
      <c r="H62" s="953">
        <f>H581</f>
        <v>0</v>
      </c>
    </row>
    <row r="63" spans="1:8" s="939" customFormat="1" ht="9.9499999999999993" customHeight="1">
      <c r="A63" s="954"/>
      <c r="B63" s="954"/>
      <c r="C63" s="949"/>
      <c r="D63" s="950"/>
      <c r="E63" s="950"/>
      <c r="F63" s="951"/>
      <c r="G63" s="955"/>
      <c r="H63" s="956"/>
    </row>
    <row r="64" spans="1:8" s="957" customFormat="1" ht="12.75">
      <c r="A64" s="947" t="str">
        <f>A610</f>
        <v>3.12</v>
      </c>
      <c r="B64" s="948" t="str">
        <f>B610</f>
        <v>Inštalacije za javljanje vloma</v>
      </c>
      <c r="C64" s="949"/>
      <c r="D64" s="950"/>
      <c r="E64" s="950"/>
      <c r="F64" s="951"/>
      <c r="G64" s="952"/>
      <c r="H64" s="953">
        <f>H610</f>
        <v>0</v>
      </c>
    </row>
    <row r="65" spans="1:9" s="957" customFormat="1" ht="9.9499999999999993" customHeight="1">
      <c r="A65" s="954"/>
      <c r="B65" s="954"/>
      <c r="C65" s="949"/>
      <c r="D65" s="950"/>
      <c r="E65" s="950"/>
      <c r="F65" s="951"/>
      <c r="G65" s="955"/>
      <c r="H65" s="956"/>
    </row>
    <row r="66" spans="1:9" s="957" customFormat="1" ht="12.75">
      <c r="A66" s="947" t="str">
        <f>A645</f>
        <v>3.13</v>
      </c>
      <c r="B66" s="948" t="str">
        <f>B645</f>
        <v>Inštalacije za zaščito pred delovanjem strele</v>
      </c>
      <c r="C66" s="949"/>
      <c r="D66" s="950"/>
      <c r="E66" s="950"/>
      <c r="F66" s="951"/>
      <c r="G66" s="952"/>
      <c r="H66" s="953">
        <f>H645</f>
        <v>0</v>
      </c>
    </row>
    <row r="67" spans="1:9" s="957" customFormat="1" ht="9.9499999999999993" customHeight="1">
      <c r="A67" s="954"/>
      <c r="B67" s="954"/>
      <c r="C67" s="949"/>
      <c r="D67" s="950"/>
      <c r="E67" s="950"/>
      <c r="F67" s="951"/>
      <c r="G67" s="955"/>
      <c r="H67" s="956"/>
    </row>
    <row r="68" spans="1:9" s="957" customFormat="1" ht="12.75">
      <c r="A68" s="947" t="str">
        <f>A689</f>
        <v>3.14</v>
      </c>
      <c r="B68" s="948" t="str">
        <f>B689</f>
        <v>Splošna dela</v>
      </c>
      <c r="C68" s="949"/>
      <c r="D68" s="950"/>
      <c r="E68" s="950"/>
      <c r="F68" s="951"/>
      <c r="G68" s="952"/>
      <c r="H68" s="953">
        <f>H689</f>
        <v>0</v>
      </c>
    </row>
    <row r="69" spans="1:9" s="939" customFormat="1" ht="12" customHeight="1">
      <c r="A69" s="912"/>
      <c r="B69" s="912"/>
      <c r="C69" s="958"/>
      <c r="F69" s="959"/>
      <c r="G69" s="913"/>
      <c r="H69" s="938"/>
    </row>
    <row r="70" spans="1:9" s="946" customFormat="1" ht="14.25">
      <c r="A70" s="960"/>
      <c r="B70" s="961" t="s">
        <v>706</v>
      </c>
      <c r="C70" s="942"/>
      <c r="D70" s="943"/>
      <c r="E70" s="943"/>
      <c r="F70" s="943"/>
      <c r="G70" s="944"/>
      <c r="H70" s="962">
        <f>SUM(H42:H68)</f>
        <v>0</v>
      </c>
    </row>
    <row r="71" spans="1:9" s="946" customFormat="1" ht="14.25">
      <c r="A71" s="963"/>
      <c r="B71" s="964"/>
      <c r="C71" s="965"/>
      <c r="F71" s="966"/>
      <c r="G71" s="967"/>
      <c r="H71" s="968"/>
    </row>
    <row r="72" spans="1:9" s="946" customFormat="1" ht="14.25">
      <c r="A72" s="960"/>
      <c r="B72" s="961" t="s">
        <v>353</v>
      </c>
      <c r="C72" s="942"/>
      <c r="D72" s="943"/>
      <c r="E72" s="943"/>
      <c r="F72" s="943"/>
      <c r="G72" s="944"/>
      <c r="H72" s="962">
        <f>SUM(H70*22%)</f>
        <v>0</v>
      </c>
    </row>
    <row r="73" spans="1:9" s="916" customFormat="1">
      <c r="A73" s="920"/>
      <c r="B73" s="920"/>
      <c r="C73" s="923"/>
      <c r="F73" s="969"/>
      <c r="G73" s="887"/>
      <c r="H73" s="970"/>
    </row>
    <row r="74" spans="1:9" s="916" customFormat="1" ht="14.25">
      <c r="A74" s="960"/>
      <c r="B74" s="961" t="s">
        <v>707</v>
      </c>
      <c r="C74" s="942"/>
      <c r="D74" s="943"/>
      <c r="E74" s="943"/>
      <c r="F74" s="943"/>
      <c r="G74" s="944"/>
      <c r="H74" s="962">
        <f>SUM(H70:H72)</f>
        <v>0</v>
      </c>
    </row>
    <row r="75" spans="1:9" s="887" customFormat="1" ht="14.25">
      <c r="A75" s="964"/>
      <c r="B75" s="964"/>
      <c r="C75" s="958"/>
      <c r="D75" s="938"/>
      <c r="E75" s="938"/>
      <c r="F75" s="938"/>
      <c r="G75" s="958"/>
      <c r="H75" s="958"/>
      <c r="I75" s="971"/>
    </row>
    <row r="76" spans="1:9" s="967" customFormat="1" ht="25.5" customHeight="1">
      <c r="A76" s="940" t="s">
        <v>704</v>
      </c>
      <c r="B76" s="940" t="s">
        <v>708</v>
      </c>
      <c r="C76" s="972" t="s">
        <v>113</v>
      </c>
      <c r="D76" s="973" t="s">
        <v>709</v>
      </c>
      <c r="E76" s="973" t="s">
        <v>2</v>
      </c>
      <c r="F76" s="973" t="s">
        <v>1</v>
      </c>
      <c r="G76" s="974" t="s">
        <v>710</v>
      </c>
      <c r="H76" s="974" t="s">
        <v>705</v>
      </c>
    </row>
    <row r="77" spans="1:9" s="887" customFormat="1" ht="8.1" customHeight="1">
      <c r="A77" s="975"/>
      <c r="B77" s="975"/>
      <c r="C77" s="976"/>
      <c r="D77" s="977"/>
      <c r="E77" s="977"/>
      <c r="F77" s="977"/>
      <c r="G77" s="976"/>
      <c r="H77" s="976"/>
    </row>
    <row r="78" spans="1:9" s="887" customFormat="1" ht="5.0999999999999996" customHeight="1" thickBot="1">
      <c r="A78" s="975"/>
      <c r="B78" s="975"/>
      <c r="C78" s="976"/>
      <c r="D78" s="977"/>
      <c r="E78" s="977"/>
      <c r="F78" s="977"/>
      <c r="G78" s="976"/>
      <c r="H78" s="976"/>
    </row>
    <row r="79" spans="1:9" s="887" customFormat="1" ht="16.5" thickBot="1">
      <c r="A79" s="978" t="s">
        <v>116</v>
      </c>
      <c r="B79" s="979" t="s">
        <v>711</v>
      </c>
      <c r="C79" s="979"/>
      <c r="D79" s="980"/>
      <c r="E79" s="980"/>
      <c r="F79" s="980"/>
      <c r="G79" s="981"/>
      <c r="H79" s="982">
        <f>SUM(H83,H99,H108,H129)</f>
        <v>0</v>
      </c>
    </row>
    <row r="80" spans="1:9" s="887" customFormat="1" ht="15.75">
      <c r="A80" s="983"/>
      <c r="B80" s="984"/>
      <c r="C80" s="985"/>
      <c r="D80" s="986"/>
      <c r="E80" s="986"/>
      <c r="F80" s="986"/>
      <c r="G80" s="985"/>
      <c r="H80" s="985"/>
    </row>
    <row r="81" spans="1:8" s="887" customFormat="1" ht="15.75">
      <c r="A81" s="987"/>
      <c r="B81" s="988" t="s">
        <v>712</v>
      </c>
      <c r="C81" s="989"/>
      <c r="D81" s="990"/>
      <c r="E81" s="990"/>
      <c r="F81" s="990"/>
      <c r="G81" s="989"/>
      <c r="H81" s="989"/>
    </row>
    <row r="82" spans="1:8" s="887" customFormat="1" ht="15.75">
      <c r="A82" s="987"/>
      <c r="B82" s="991"/>
      <c r="C82" s="989"/>
      <c r="D82" s="990"/>
      <c r="E82" s="990"/>
      <c r="F82" s="990"/>
      <c r="G82" s="989"/>
      <c r="H82" s="989"/>
    </row>
    <row r="83" spans="1:8" s="887" customFormat="1" ht="16.5" thickBot="1">
      <c r="A83" s="992" t="s">
        <v>151</v>
      </c>
      <c r="B83" s="993" t="s">
        <v>713</v>
      </c>
      <c r="C83" s="994"/>
      <c r="D83" s="995"/>
      <c r="E83" s="995">
        <v>1</v>
      </c>
      <c r="F83" s="995" t="s">
        <v>714</v>
      </c>
      <c r="G83" s="996">
        <f>SUM(H85:H97)</f>
        <v>0</v>
      </c>
      <c r="H83" s="997">
        <f>E83*G83</f>
        <v>0</v>
      </c>
    </row>
    <row r="84" spans="1:8" s="887" customFormat="1" ht="13.5" thickTop="1">
      <c r="A84" s="998"/>
      <c r="B84" s="998"/>
      <c r="C84" s="999"/>
      <c r="D84" s="1000"/>
      <c r="E84" s="1000"/>
      <c r="F84" s="1000"/>
      <c r="G84" s="999"/>
      <c r="H84" s="999"/>
    </row>
    <row r="85" spans="1:8" s="887" customFormat="1" ht="36">
      <c r="A85" s="1001" t="s">
        <v>715</v>
      </c>
      <c r="B85" s="1001"/>
      <c r="C85" s="1002" t="s">
        <v>716</v>
      </c>
      <c r="D85" s="1003"/>
      <c r="E85" s="1003">
        <v>4</v>
      </c>
      <c r="F85" s="1003" t="s">
        <v>9</v>
      </c>
      <c r="G85" s="1004"/>
      <c r="H85" s="1005" t="str">
        <f>IF(G85&lt;&gt;"",E85*G85,"")</f>
        <v/>
      </c>
    </row>
    <row r="86" spans="1:8" s="887" customFormat="1" ht="12.75">
      <c r="A86" s="998"/>
      <c r="B86" s="998"/>
      <c r="C86" s="958"/>
      <c r="D86" s="1000"/>
      <c r="E86" s="1000"/>
      <c r="F86" s="1000"/>
      <c r="G86" s="999"/>
      <c r="H86" s="999"/>
    </row>
    <row r="87" spans="1:8" s="887" customFormat="1" ht="48">
      <c r="A87" s="1001" t="s">
        <v>717</v>
      </c>
      <c r="B87" s="1001"/>
      <c r="C87" s="1002" t="s">
        <v>718</v>
      </c>
      <c r="D87" s="1003"/>
      <c r="E87" s="1003">
        <v>2</v>
      </c>
      <c r="F87" s="1003" t="s">
        <v>9</v>
      </c>
      <c r="G87" s="1004"/>
      <c r="H87" s="1005" t="str">
        <f>IF(G87&lt;&gt;"",E87*G87,"")</f>
        <v/>
      </c>
    </row>
    <row r="88" spans="1:8" s="887" customFormat="1" ht="12.75">
      <c r="A88" s="998"/>
      <c r="B88" s="998"/>
      <c r="C88" s="958"/>
      <c r="D88" s="1000"/>
      <c r="E88" s="1000"/>
      <c r="F88" s="1000"/>
      <c r="G88" s="999"/>
      <c r="H88" s="999"/>
    </row>
    <row r="89" spans="1:8" s="887" customFormat="1" ht="48">
      <c r="A89" s="1001" t="s">
        <v>719</v>
      </c>
      <c r="B89" s="1001"/>
      <c r="C89" s="1002" t="s">
        <v>720</v>
      </c>
      <c r="D89" s="1003"/>
      <c r="E89" s="1003">
        <v>1</v>
      </c>
      <c r="F89" s="1003" t="s">
        <v>9</v>
      </c>
      <c r="G89" s="1004"/>
      <c r="H89" s="1005" t="str">
        <f>IF(G89&lt;&gt;"",E89*G89,"")</f>
        <v/>
      </c>
    </row>
    <row r="90" spans="1:8" s="887" customFormat="1" ht="12.75">
      <c r="A90" s="998"/>
      <c r="B90" s="998"/>
      <c r="C90" s="958"/>
      <c r="D90" s="1000"/>
      <c r="E90" s="1000"/>
      <c r="F90" s="1000"/>
      <c r="G90" s="999"/>
      <c r="H90" s="999"/>
    </row>
    <row r="91" spans="1:8" s="887" customFormat="1" ht="24">
      <c r="A91" s="1001" t="s">
        <v>721</v>
      </c>
      <c r="B91" s="1001"/>
      <c r="C91" s="1002" t="s">
        <v>722</v>
      </c>
      <c r="D91" s="1003"/>
      <c r="E91" s="1003">
        <v>1</v>
      </c>
      <c r="F91" s="1003" t="s">
        <v>11</v>
      </c>
      <c r="G91" s="1004"/>
      <c r="H91" s="1005" t="str">
        <f>IF(G91&lt;&gt;"",E91*G91,"")</f>
        <v/>
      </c>
    </row>
    <row r="92" spans="1:8" s="887" customFormat="1" ht="12.75">
      <c r="A92" s="998"/>
      <c r="B92" s="998"/>
      <c r="C92" s="958"/>
      <c r="D92" s="1000"/>
      <c r="E92" s="1000"/>
      <c r="F92" s="1000"/>
      <c r="G92" s="999"/>
      <c r="H92" s="999"/>
    </row>
    <row r="93" spans="1:8" s="887" customFormat="1" ht="36">
      <c r="A93" s="1001" t="s">
        <v>723</v>
      </c>
      <c r="B93" s="1001"/>
      <c r="C93" s="1002" t="s">
        <v>724</v>
      </c>
      <c r="D93" s="1003"/>
      <c r="E93" s="1003">
        <v>3</v>
      </c>
      <c r="F93" s="1003" t="s">
        <v>9</v>
      </c>
      <c r="G93" s="1004"/>
      <c r="H93" s="1005" t="str">
        <f>IF(G93&lt;&gt;"",E93*G93,"")</f>
        <v/>
      </c>
    </row>
    <row r="94" spans="1:8" s="887" customFormat="1" ht="12.75">
      <c r="A94" s="998"/>
      <c r="B94" s="998"/>
      <c r="C94" s="999"/>
      <c r="D94" s="1000"/>
      <c r="E94" s="1000"/>
      <c r="F94" s="1000"/>
      <c r="G94" s="999"/>
      <c r="H94" s="999"/>
    </row>
    <row r="95" spans="1:8" s="887" customFormat="1" ht="36">
      <c r="A95" s="1001" t="s">
        <v>725</v>
      </c>
      <c r="B95" s="1001"/>
      <c r="C95" s="1002" t="s">
        <v>726</v>
      </c>
      <c r="D95" s="1003"/>
      <c r="E95" s="1003">
        <v>1</v>
      </c>
      <c r="F95" s="1003" t="s">
        <v>9</v>
      </c>
      <c r="G95" s="1004"/>
      <c r="H95" s="1005" t="str">
        <f>IF(G95&lt;&gt;"",E95*G95,"")</f>
        <v/>
      </c>
    </row>
    <row r="96" spans="1:8" s="887" customFormat="1" ht="12.75">
      <c r="A96" s="998"/>
      <c r="B96" s="998"/>
      <c r="C96" s="999"/>
      <c r="D96" s="1000"/>
      <c r="E96" s="1000"/>
      <c r="F96" s="1000"/>
      <c r="G96" s="999"/>
      <c r="H96" s="999"/>
    </row>
    <row r="97" spans="1:8" s="887" customFormat="1" ht="24">
      <c r="A97" s="1001" t="s">
        <v>727</v>
      </c>
      <c r="B97" s="1001"/>
      <c r="C97" s="1002" t="s">
        <v>728</v>
      </c>
      <c r="D97" s="1003"/>
      <c r="E97" s="1003">
        <v>1</v>
      </c>
      <c r="F97" s="1003" t="s">
        <v>9</v>
      </c>
      <c r="G97" s="1004"/>
      <c r="H97" s="1005" t="str">
        <f>IF(G97&lt;&gt;"",E97*G97,"")</f>
        <v/>
      </c>
    </row>
    <row r="98" spans="1:8" s="887" customFormat="1" ht="11.25">
      <c r="A98" s="975"/>
      <c r="B98" s="975"/>
      <c r="C98" s="976"/>
      <c r="D98" s="977"/>
      <c r="E98" s="977"/>
      <c r="F98" s="977"/>
      <c r="G98" s="976"/>
      <c r="H98" s="976"/>
    </row>
    <row r="99" spans="1:8" s="887" customFormat="1" ht="16.5" thickBot="1">
      <c r="A99" s="992" t="s">
        <v>154</v>
      </c>
      <c r="B99" s="993" t="s">
        <v>729</v>
      </c>
      <c r="C99" s="994"/>
      <c r="D99" s="995"/>
      <c r="E99" s="995">
        <v>1</v>
      </c>
      <c r="F99" s="995" t="s">
        <v>714</v>
      </c>
      <c r="G99" s="996">
        <f>SUM(H102:H106)</f>
        <v>0</v>
      </c>
      <c r="H99" s="997">
        <f>E99*G99</f>
        <v>0</v>
      </c>
    </row>
    <row r="100" spans="1:8" s="887" customFormat="1" ht="13.5" thickTop="1">
      <c r="A100" s="1006"/>
      <c r="B100" s="1007" t="s">
        <v>730</v>
      </c>
      <c r="C100" s="1008"/>
      <c r="D100" s="1009"/>
      <c r="E100" s="1009"/>
      <c r="F100" s="1009"/>
      <c r="G100" s="1008"/>
      <c r="H100" s="1008"/>
    </row>
    <row r="101" spans="1:8" s="887" customFormat="1" ht="12.75">
      <c r="A101" s="1006"/>
      <c r="B101" s="1007"/>
      <c r="C101" s="1008"/>
      <c r="D101" s="1009"/>
      <c r="E101" s="1009"/>
      <c r="F101" s="1009"/>
      <c r="G101" s="1008"/>
      <c r="H101" s="1008"/>
    </row>
    <row r="102" spans="1:8" s="887" customFormat="1" ht="24">
      <c r="A102" s="1001" t="s">
        <v>731</v>
      </c>
      <c r="B102" s="1001"/>
      <c r="C102" s="1002" t="s">
        <v>732</v>
      </c>
      <c r="D102" s="1003"/>
      <c r="E102" s="1003">
        <v>12</v>
      </c>
      <c r="F102" s="1003" t="s">
        <v>340</v>
      </c>
      <c r="G102" s="1004"/>
      <c r="H102" s="1005" t="str">
        <f>IF(G102&lt;&gt;"",E102*G102,"")</f>
        <v/>
      </c>
    </row>
    <row r="103" spans="1:8" s="887" customFormat="1" ht="12.75">
      <c r="A103" s="1006"/>
      <c r="B103" s="998"/>
      <c r="C103" s="1010"/>
      <c r="D103" s="1000"/>
      <c r="E103" s="1000"/>
      <c r="F103" s="1000"/>
      <c r="G103" s="999"/>
      <c r="H103" s="999"/>
    </row>
    <row r="104" spans="1:8" s="887" customFormat="1" ht="12">
      <c r="A104" s="1001" t="s">
        <v>733</v>
      </c>
      <c r="B104" s="1001"/>
      <c r="C104" s="1002" t="s">
        <v>734</v>
      </c>
      <c r="D104" s="1003"/>
      <c r="E104" s="1003">
        <v>10</v>
      </c>
      <c r="F104" s="1003" t="s">
        <v>340</v>
      </c>
      <c r="G104" s="1004"/>
      <c r="H104" s="1005" t="str">
        <f>IF(G104&lt;&gt;"",E104*G104,"")</f>
        <v/>
      </c>
    </row>
    <row r="105" spans="1:8" s="887" customFormat="1" ht="12.75">
      <c r="A105" s="1006"/>
      <c r="B105" s="1011"/>
      <c r="C105" s="1012"/>
      <c r="D105" s="1013"/>
      <c r="E105" s="1013"/>
      <c r="F105" s="1013"/>
      <c r="G105" s="1014"/>
      <c r="H105" s="1015"/>
    </row>
    <row r="106" spans="1:8" s="887" customFormat="1" ht="24">
      <c r="A106" s="1001" t="s">
        <v>735</v>
      </c>
      <c r="B106" s="1016"/>
      <c r="C106" s="1017" t="s">
        <v>736</v>
      </c>
      <c r="D106" s="1018"/>
      <c r="E106" s="1018">
        <v>25</v>
      </c>
      <c r="F106" s="1019" t="s">
        <v>340</v>
      </c>
      <c r="G106" s="1004"/>
      <c r="H106" s="1005" t="str">
        <f>IF(G106&lt;&gt;"",E106*G106,"")</f>
        <v/>
      </c>
    </row>
    <row r="107" spans="1:8" s="887" customFormat="1" ht="11.25">
      <c r="A107" s="975"/>
      <c r="B107" s="975"/>
      <c r="C107" s="976"/>
      <c r="D107" s="977"/>
      <c r="E107" s="977"/>
      <c r="F107" s="977"/>
      <c r="G107" s="976"/>
      <c r="H107" s="976"/>
    </row>
    <row r="108" spans="1:8" s="887" customFormat="1" ht="16.5" thickBot="1">
      <c r="A108" s="992" t="s">
        <v>117</v>
      </c>
      <c r="B108" s="993" t="s">
        <v>737</v>
      </c>
      <c r="C108" s="994"/>
      <c r="D108" s="995"/>
      <c r="E108" s="995">
        <v>1</v>
      </c>
      <c r="F108" s="995" t="s">
        <v>714</v>
      </c>
      <c r="G108" s="996">
        <f>SUM(H111:H127)</f>
        <v>0</v>
      </c>
      <c r="H108" s="997">
        <f>E108*G108</f>
        <v>0</v>
      </c>
    </row>
    <row r="109" spans="1:8" s="887" customFormat="1" ht="13.5" thickTop="1">
      <c r="A109" s="1006"/>
      <c r="B109" s="1007" t="s">
        <v>730</v>
      </c>
      <c r="C109" s="1008"/>
      <c r="D109" s="1009"/>
      <c r="E109" s="1009"/>
      <c r="F109" s="1009"/>
      <c r="G109" s="1008"/>
      <c r="H109" s="1008"/>
    </row>
    <row r="110" spans="1:8" s="887" customFormat="1" ht="12">
      <c r="A110" s="1011"/>
      <c r="B110" s="1011"/>
      <c r="C110" s="1012"/>
      <c r="D110" s="1013"/>
      <c r="E110" s="1013"/>
      <c r="F110" s="1013"/>
      <c r="G110" s="1014"/>
      <c r="H110" s="1015"/>
    </row>
    <row r="111" spans="1:8" s="887" customFormat="1" ht="72">
      <c r="A111" s="1001" t="s">
        <v>738</v>
      </c>
      <c r="B111" s="1001"/>
      <c r="C111" s="1002" t="s">
        <v>739</v>
      </c>
      <c r="D111" s="1003"/>
      <c r="E111" s="1003">
        <v>1</v>
      </c>
      <c r="F111" s="1003" t="s">
        <v>11</v>
      </c>
      <c r="G111" s="1004"/>
      <c r="H111" s="1005" t="str">
        <f>IF(G111&lt;&gt;"",E111*G111,"")</f>
        <v/>
      </c>
    </row>
    <row r="112" spans="1:8" s="887" customFormat="1" ht="12">
      <c r="A112" s="1011"/>
      <c r="B112" s="1011"/>
      <c r="C112" s="1012"/>
      <c r="D112" s="1013"/>
      <c r="E112" s="1013"/>
      <c r="F112" s="1013"/>
      <c r="G112" s="1014"/>
      <c r="H112" s="1015"/>
    </row>
    <row r="113" spans="1:8" s="887" customFormat="1" ht="24">
      <c r="A113" s="1001" t="s">
        <v>740</v>
      </c>
      <c r="B113" s="1001"/>
      <c r="C113" s="1002" t="s">
        <v>741</v>
      </c>
      <c r="D113" s="1003" t="s">
        <v>742</v>
      </c>
      <c r="E113" s="1003">
        <v>2</v>
      </c>
      <c r="F113" s="1003" t="s">
        <v>11</v>
      </c>
      <c r="G113" s="1004"/>
      <c r="H113" s="1005" t="str">
        <f>IF(G113&lt;&gt;"",E113*G113,"")</f>
        <v/>
      </c>
    </row>
    <row r="114" spans="1:8" s="887" customFormat="1" ht="12">
      <c r="A114" s="1011"/>
      <c r="B114" s="1011"/>
      <c r="C114" s="1012"/>
      <c r="D114" s="1013"/>
      <c r="E114" s="1013"/>
      <c r="F114" s="1013"/>
      <c r="G114" s="1014"/>
      <c r="H114" s="1015"/>
    </row>
    <row r="115" spans="1:8" s="887" customFormat="1" ht="36">
      <c r="A115" s="1001" t="s">
        <v>743</v>
      </c>
      <c r="B115" s="1001"/>
      <c r="C115" s="1002" t="s">
        <v>744</v>
      </c>
      <c r="D115" s="1003" t="s">
        <v>742</v>
      </c>
      <c r="E115" s="1003">
        <v>1</v>
      </c>
      <c r="F115" s="1003" t="s">
        <v>11</v>
      </c>
      <c r="G115" s="1004"/>
      <c r="H115" s="1005" t="str">
        <f>IF(G115&lt;&gt;"",E115*G115,"")</f>
        <v/>
      </c>
    </row>
    <row r="116" spans="1:8" s="887" customFormat="1" ht="12">
      <c r="A116" s="1011"/>
      <c r="B116" s="1011"/>
      <c r="C116" s="1012"/>
      <c r="D116" s="1013"/>
      <c r="E116" s="1013"/>
      <c r="F116" s="1013"/>
      <c r="G116" s="1014"/>
      <c r="H116" s="1015"/>
    </row>
    <row r="117" spans="1:8" s="887" customFormat="1" ht="36">
      <c r="A117" s="1001" t="s">
        <v>745</v>
      </c>
      <c r="B117" s="1001"/>
      <c r="C117" s="1002" t="s">
        <v>746</v>
      </c>
      <c r="D117" s="1003"/>
      <c r="E117" s="1003">
        <v>1</v>
      </c>
      <c r="F117" s="1003" t="s">
        <v>11</v>
      </c>
      <c r="G117" s="1004"/>
      <c r="H117" s="1005" t="str">
        <f>IF(G117&lt;&gt;"",E117*G117,"")</f>
        <v/>
      </c>
    </row>
    <row r="118" spans="1:8" s="887" customFormat="1" ht="12">
      <c r="A118" s="1011"/>
      <c r="B118" s="1011"/>
      <c r="C118" s="1012"/>
      <c r="D118" s="1013"/>
      <c r="E118" s="1013"/>
      <c r="F118" s="1013"/>
      <c r="G118" s="1014"/>
      <c r="H118" s="1015"/>
    </row>
    <row r="119" spans="1:8" s="887" customFormat="1" ht="36">
      <c r="A119" s="1001" t="s">
        <v>747</v>
      </c>
      <c r="B119" s="1001"/>
      <c r="C119" s="1002" t="s">
        <v>748</v>
      </c>
      <c r="D119" s="1003" t="s">
        <v>749</v>
      </c>
      <c r="E119" s="1003">
        <v>4</v>
      </c>
      <c r="F119" s="1003" t="s">
        <v>11</v>
      </c>
      <c r="G119" s="1004"/>
      <c r="H119" s="1005" t="str">
        <f>IF(G119&lt;&gt;"",E119*G119,"")</f>
        <v/>
      </c>
    </row>
    <row r="120" spans="1:8" s="887" customFormat="1" ht="12">
      <c r="A120" s="1011"/>
      <c r="B120" s="1011"/>
      <c r="C120" s="1012"/>
      <c r="D120" s="1013"/>
      <c r="E120" s="1013"/>
      <c r="F120" s="1013"/>
      <c r="G120" s="1014"/>
      <c r="H120" s="1015"/>
    </row>
    <row r="121" spans="1:8" s="887" customFormat="1" ht="24">
      <c r="A121" s="1001" t="s">
        <v>750</v>
      </c>
      <c r="B121" s="1016"/>
      <c r="C121" s="1020" t="s">
        <v>751</v>
      </c>
      <c r="D121" s="1018" t="s">
        <v>749</v>
      </c>
      <c r="E121" s="1018">
        <v>5</v>
      </c>
      <c r="F121" s="1019" t="s">
        <v>11</v>
      </c>
      <c r="G121" s="1021"/>
      <c r="H121" s="1005" t="str">
        <f>IF(G121&lt;&gt;"",E121*G121,"")</f>
        <v/>
      </c>
    </row>
    <row r="122" spans="1:8" s="887" customFormat="1" ht="12">
      <c r="A122" s="1011"/>
      <c r="B122" s="1011"/>
      <c r="C122" s="1012"/>
      <c r="D122" s="1013"/>
      <c r="E122" s="1013"/>
      <c r="F122" s="1013"/>
      <c r="G122" s="1014"/>
      <c r="H122" s="1015"/>
    </row>
    <row r="123" spans="1:8" s="887" customFormat="1" ht="24">
      <c r="A123" s="1001" t="s">
        <v>752</v>
      </c>
      <c r="B123" s="1001"/>
      <c r="C123" s="1002" t="s">
        <v>753</v>
      </c>
      <c r="D123" s="1003"/>
      <c r="E123" s="1003">
        <v>1</v>
      </c>
      <c r="F123" s="1003" t="s">
        <v>714</v>
      </c>
      <c r="G123" s="1004"/>
      <c r="H123" s="1005" t="str">
        <f>IF(G123&lt;&gt;"",E123*G123,"")</f>
        <v/>
      </c>
    </row>
    <row r="124" spans="1:8" s="887" customFormat="1" ht="12">
      <c r="A124" s="1011"/>
      <c r="B124" s="1011"/>
      <c r="C124" s="1012"/>
      <c r="D124" s="1013"/>
      <c r="E124" s="1013"/>
      <c r="F124" s="1013"/>
      <c r="G124" s="1014"/>
      <c r="H124" s="1015"/>
    </row>
    <row r="125" spans="1:8" s="887" customFormat="1" ht="48">
      <c r="A125" s="1001" t="s">
        <v>754</v>
      </c>
      <c r="B125" s="1001"/>
      <c r="C125" s="1002" t="s">
        <v>755</v>
      </c>
      <c r="D125" s="1003"/>
      <c r="E125" s="1003">
        <v>2</v>
      </c>
      <c r="F125" s="1003" t="s">
        <v>11</v>
      </c>
      <c r="G125" s="1004"/>
      <c r="H125" s="1005" t="str">
        <f>IF(G125&lt;&gt;"",E125*G125,"")</f>
        <v/>
      </c>
    </row>
    <row r="126" spans="1:8" s="887" customFormat="1" ht="12">
      <c r="A126" s="1011"/>
      <c r="B126" s="1011"/>
      <c r="C126" s="1012"/>
      <c r="D126" s="1013"/>
      <c r="E126" s="1013"/>
      <c r="F126" s="1013"/>
      <c r="G126" s="1014"/>
      <c r="H126" s="1015"/>
    </row>
    <row r="127" spans="1:8" s="887" customFormat="1" ht="48">
      <c r="A127" s="1001" t="s">
        <v>756</v>
      </c>
      <c r="B127" s="1001"/>
      <c r="C127" s="1002" t="s">
        <v>757</v>
      </c>
      <c r="D127" s="1003"/>
      <c r="E127" s="1003">
        <v>1</v>
      </c>
      <c r="F127" s="1003" t="s">
        <v>714</v>
      </c>
      <c r="G127" s="1004"/>
      <c r="H127" s="1005" t="str">
        <f>IF(G127&lt;&gt;"",E127*G127,"")</f>
        <v/>
      </c>
    </row>
    <row r="128" spans="1:8" s="887" customFormat="1" ht="12">
      <c r="A128" s="1011"/>
      <c r="B128" s="1011"/>
      <c r="C128" s="1012"/>
      <c r="D128" s="1013"/>
      <c r="E128" s="1013"/>
      <c r="F128" s="1013"/>
      <c r="G128" s="1014"/>
      <c r="H128" s="1015"/>
    </row>
    <row r="129" spans="1:8" s="887" customFormat="1" ht="16.5" thickBot="1">
      <c r="A129" s="992" t="s">
        <v>156</v>
      </c>
      <c r="B129" s="993" t="s">
        <v>758</v>
      </c>
      <c r="C129" s="994"/>
      <c r="D129" s="995"/>
      <c r="E129" s="995">
        <v>1</v>
      </c>
      <c r="F129" s="995" t="s">
        <v>714</v>
      </c>
      <c r="G129" s="996">
        <f>SUM(H131:H143)</f>
        <v>0</v>
      </c>
      <c r="H129" s="997">
        <f>E129*G129</f>
        <v>0</v>
      </c>
    </row>
    <row r="130" spans="1:8" s="887" customFormat="1" ht="13.5" thickTop="1">
      <c r="A130" s="1006"/>
      <c r="B130" s="1007"/>
      <c r="C130" s="1008"/>
      <c r="D130" s="1009"/>
      <c r="E130" s="1009"/>
      <c r="F130" s="1009"/>
      <c r="G130" s="1008"/>
      <c r="H130" s="1008"/>
    </row>
    <row r="131" spans="1:8" s="887" customFormat="1" ht="12">
      <c r="A131" s="1001" t="s">
        <v>759</v>
      </c>
      <c r="B131" s="1001"/>
      <c r="C131" s="1002" t="s">
        <v>760</v>
      </c>
      <c r="D131" s="1003"/>
      <c r="E131" s="1003">
        <v>10</v>
      </c>
      <c r="F131" s="1003" t="s">
        <v>340</v>
      </c>
      <c r="G131" s="1004"/>
      <c r="H131" s="1005" t="str">
        <f>IF(G131&lt;&gt;"",E131*G131,"")</f>
        <v/>
      </c>
    </row>
    <row r="132" spans="1:8" s="887" customFormat="1" ht="12.75">
      <c r="A132" s="1006"/>
      <c r="B132" s="1007"/>
      <c r="C132" s="1008"/>
      <c r="D132" s="1009"/>
      <c r="E132" s="1009"/>
      <c r="F132" s="1009"/>
      <c r="G132" s="1008"/>
      <c r="H132" s="1008"/>
    </row>
    <row r="133" spans="1:8" s="887" customFormat="1" ht="12">
      <c r="A133" s="1001" t="s">
        <v>761</v>
      </c>
      <c r="B133" s="1001"/>
      <c r="C133" s="1002" t="s">
        <v>762</v>
      </c>
      <c r="D133" s="1003"/>
      <c r="E133" s="1003">
        <v>2</v>
      </c>
      <c r="F133" s="1003" t="s">
        <v>11</v>
      </c>
      <c r="G133" s="1004"/>
      <c r="H133" s="1005" t="str">
        <f>IF(G133&lt;&gt;"",E133*G133,"")</f>
        <v/>
      </c>
    </row>
    <row r="134" spans="1:8" s="887" customFormat="1" ht="12.75">
      <c r="A134" s="1006"/>
      <c r="B134" s="998"/>
      <c r="C134" s="1010"/>
      <c r="D134" s="1000"/>
      <c r="E134" s="1000"/>
      <c r="F134" s="1000"/>
      <c r="G134" s="999"/>
      <c r="H134" s="999"/>
    </row>
    <row r="135" spans="1:8" s="887" customFormat="1" ht="36">
      <c r="A135" s="1001" t="s">
        <v>763</v>
      </c>
      <c r="B135" s="1001"/>
      <c r="C135" s="1002" t="s">
        <v>764</v>
      </c>
      <c r="D135" s="1003"/>
      <c r="E135" s="1003">
        <v>6</v>
      </c>
      <c r="F135" s="1003" t="s">
        <v>765</v>
      </c>
      <c r="G135" s="1004"/>
      <c r="H135" s="1005" t="str">
        <f>IF(G135&lt;&gt;"",E135*G135,"")</f>
        <v/>
      </c>
    </row>
    <row r="136" spans="1:8" s="887" customFormat="1" ht="12.75">
      <c r="A136" s="1006"/>
      <c r="B136" s="1011"/>
      <c r="C136" s="1012"/>
      <c r="D136" s="1013"/>
      <c r="E136" s="1013"/>
      <c r="F136" s="1013"/>
      <c r="G136" s="1014"/>
      <c r="H136" s="1015"/>
    </row>
    <row r="137" spans="1:8" s="887" customFormat="1" ht="24">
      <c r="A137" s="1001" t="s">
        <v>766</v>
      </c>
      <c r="B137" s="1016"/>
      <c r="C137" s="1017" t="s">
        <v>767</v>
      </c>
      <c r="D137" s="1018"/>
      <c r="E137" s="1018">
        <v>24</v>
      </c>
      <c r="F137" s="1019" t="s">
        <v>768</v>
      </c>
      <c r="G137" s="1004"/>
      <c r="H137" s="1005" t="str">
        <f>IF(G137&lt;&gt;"",E137*G137,"")</f>
        <v/>
      </c>
    </row>
    <row r="138" spans="1:8" s="887" customFormat="1" ht="12.75">
      <c r="A138" s="1006"/>
      <c r="B138" s="1011"/>
      <c r="C138" s="1012"/>
      <c r="D138" s="1013"/>
      <c r="E138" s="1013"/>
      <c r="F138" s="1013"/>
      <c r="G138" s="1014"/>
      <c r="H138" s="1015"/>
    </row>
    <row r="139" spans="1:8" s="887" customFormat="1" ht="24">
      <c r="A139" s="1001" t="s">
        <v>769</v>
      </c>
      <c r="B139" s="1016"/>
      <c r="C139" s="1017" t="s">
        <v>770</v>
      </c>
      <c r="D139" s="1018"/>
      <c r="E139" s="1018">
        <v>1</v>
      </c>
      <c r="F139" s="1019" t="s">
        <v>714</v>
      </c>
      <c r="G139" s="1004"/>
      <c r="H139" s="1005" t="str">
        <f>IF(G139&lt;&gt;"",E139*G139,"")</f>
        <v/>
      </c>
    </row>
    <row r="140" spans="1:8" s="887" customFormat="1" ht="12.75">
      <c r="A140" s="1006"/>
      <c r="B140" s="1011"/>
      <c r="C140" s="1012"/>
      <c r="D140" s="1013"/>
      <c r="E140" s="1013"/>
      <c r="F140" s="1013"/>
      <c r="G140" s="1014"/>
      <c r="H140" s="1015"/>
    </row>
    <row r="141" spans="1:8" s="887" customFormat="1" ht="24">
      <c r="A141" s="1001" t="s">
        <v>771</v>
      </c>
      <c r="B141" s="1016"/>
      <c r="C141" s="1017" t="s">
        <v>772</v>
      </c>
      <c r="D141" s="1018"/>
      <c r="E141" s="1018">
        <v>4</v>
      </c>
      <c r="F141" s="1019" t="s">
        <v>765</v>
      </c>
      <c r="G141" s="1004"/>
      <c r="H141" s="1005" t="str">
        <f>IF(G141&lt;&gt;"",E141*G141,"")</f>
        <v/>
      </c>
    </row>
    <row r="142" spans="1:8" s="887" customFormat="1" ht="12.75">
      <c r="A142" s="1006"/>
      <c r="B142" s="1011"/>
      <c r="C142" s="1012"/>
      <c r="D142" s="1013"/>
      <c r="E142" s="1013"/>
      <c r="F142" s="1013"/>
      <c r="G142" s="1014"/>
      <c r="H142" s="1015"/>
    </row>
    <row r="143" spans="1:8" s="887" customFormat="1" ht="24">
      <c r="A143" s="1001" t="s">
        <v>773</v>
      </c>
      <c r="B143" s="1016"/>
      <c r="C143" s="1017" t="s">
        <v>774</v>
      </c>
      <c r="D143" s="1018"/>
      <c r="E143" s="1018">
        <v>2</v>
      </c>
      <c r="F143" s="1019" t="s">
        <v>765</v>
      </c>
      <c r="G143" s="1004"/>
      <c r="H143" s="1005" t="str">
        <f>IF(G143&lt;&gt;"",E143*G143,"")</f>
        <v/>
      </c>
    </row>
    <row r="144" spans="1:8" s="1026" customFormat="1" ht="13.5" customHeight="1">
      <c r="A144" s="1022"/>
      <c r="B144" s="1023"/>
      <c r="C144" s="1024"/>
      <c r="D144" s="1025"/>
      <c r="E144" s="1025"/>
      <c r="F144" s="1025"/>
      <c r="G144" s="1024"/>
      <c r="H144" s="1024"/>
    </row>
    <row r="145" spans="1:8" s="1026" customFormat="1" ht="13.5" thickBot="1">
      <c r="A145" s="1027"/>
      <c r="B145" s="1027"/>
      <c r="C145" s="1028"/>
      <c r="D145" s="1029"/>
      <c r="E145" s="1029"/>
      <c r="F145" s="1030"/>
      <c r="G145" s="1031"/>
      <c r="H145" s="1031"/>
    </row>
    <row r="146" spans="1:8" s="1032" customFormat="1" ht="17.100000000000001" customHeight="1" thickBot="1">
      <c r="A146" s="978" t="s">
        <v>175</v>
      </c>
      <c r="B146" s="979" t="s">
        <v>775</v>
      </c>
      <c r="C146" s="979"/>
      <c r="D146" s="980"/>
      <c r="E146" s="980"/>
      <c r="F146" s="980"/>
      <c r="G146" s="981"/>
      <c r="H146" s="982">
        <f>SUM(H148,H162,H179)</f>
        <v>0</v>
      </c>
    </row>
    <row r="147" spans="1:8" s="1032" customFormat="1" ht="17.100000000000001" customHeight="1">
      <c r="A147" s="983"/>
      <c r="B147" s="983"/>
      <c r="C147" s="985"/>
      <c r="D147" s="986"/>
      <c r="E147" s="986"/>
      <c r="F147" s="986"/>
      <c r="G147" s="985"/>
      <c r="H147" s="985"/>
    </row>
    <row r="148" spans="1:8" s="1032" customFormat="1" ht="17.100000000000001" customHeight="1" thickBot="1">
      <c r="A148" s="992" t="s">
        <v>177</v>
      </c>
      <c r="B148" s="993" t="s">
        <v>776</v>
      </c>
      <c r="C148" s="994"/>
      <c r="D148" s="995"/>
      <c r="E148" s="995">
        <v>1</v>
      </c>
      <c r="F148" s="995" t="s">
        <v>714</v>
      </c>
      <c r="G148" s="996">
        <f>SUM(H152:H160)</f>
        <v>0</v>
      </c>
      <c r="H148" s="997">
        <f>E148*G148</f>
        <v>0</v>
      </c>
    </row>
    <row r="149" spans="1:8" s="1036" customFormat="1" ht="13.5" thickTop="1">
      <c r="A149" s="1033"/>
      <c r="B149" s="1336" t="s">
        <v>777</v>
      </c>
      <c r="C149" s="1336"/>
      <c r="D149" s="1034"/>
      <c r="E149" s="1034"/>
      <c r="F149" s="1034"/>
      <c r="G149" s="1035"/>
      <c r="H149" s="1035"/>
    </row>
    <row r="150" spans="1:8" s="1032" customFormat="1" ht="15.75">
      <c r="A150" s="1022"/>
      <c r="B150" s="1007" t="s">
        <v>778</v>
      </c>
      <c r="C150" s="1037"/>
      <c r="D150" s="1038"/>
      <c r="E150" s="1038"/>
      <c r="F150" s="1038"/>
      <c r="G150" s="1037"/>
      <c r="H150" s="1037"/>
    </row>
    <row r="151" spans="1:8" s="1026" customFormat="1" ht="12.75">
      <c r="A151" s="1022"/>
      <c r="B151" s="1022"/>
      <c r="C151" s="1037"/>
      <c r="D151" s="1038"/>
      <c r="E151" s="1038"/>
      <c r="F151" s="1038"/>
      <c r="G151" s="1037"/>
      <c r="H151" s="1037"/>
    </row>
    <row r="152" spans="1:8" s="1026" customFormat="1" ht="24">
      <c r="A152" s="1001" t="s">
        <v>779</v>
      </c>
      <c r="B152" s="1039" t="s">
        <v>780</v>
      </c>
      <c r="C152" s="1002" t="s">
        <v>781</v>
      </c>
      <c r="D152" s="1003"/>
      <c r="E152" s="1003">
        <v>25</v>
      </c>
      <c r="F152" s="1003" t="s">
        <v>340</v>
      </c>
      <c r="G152" s="1004"/>
      <c r="H152" s="1005" t="str">
        <f>IF(G152&lt;&gt;"",E152*G152,"")</f>
        <v/>
      </c>
    </row>
    <row r="153" spans="1:8" s="1026" customFormat="1" ht="12.75">
      <c r="A153" s="1022"/>
      <c r="B153" s="1040"/>
      <c r="C153" s="1037"/>
      <c r="D153" s="1038"/>
      <c r="E153" s="1038"/>
      <c r="F153" s="1038"/>
      <c r="G153" s="1037"/>
      <c r="H153" s="1037"/>
    </row>
    <row r="154" spans="1:8" s="1026" customFormat="1" ht="24">
      <c r="A154" s="1001" t="s">
        <v>782</v>
      </c>
      <c r="B154" s="1039" t="s">
        <v>783</v>
      </c>
      <c r="C154" s="1002" t="s">
        <v>784</v>
      </c>
      <c r="D154" s="1003"/>
      <c r="E154" s="1003">
        <v>40</v>
      </c>
      <c r="F154" s="1003" t="s">
        <v>340</v>
      </c>
      <c r="G154" s="1004"/>
      <c r="H154" s="1005" t="str">
        <f>IF(G154&lt;&gt;"",E154*G154,"")</f>
        <v/>
      </c>
    </row>
    <row r="155" spans="1:8" s="1026" customFormat="1" ht="12.75">
      <c r="A155" s="1022"/>
      <c r="B155" s="998"/>
      <c r="C155" s="999"/>
      <c r="D155" s="1000"/>
      <c r="E155" s="1000"/>
      <c r="F155" s="1000"/>
      <c r="G155" s="999"/>
      <c r="H155" s="999"/>
    </row>
    <row r="156" spans="1:8" s="1026" customFormat="1" ht="36">
      <c r="A156" s="1001" t="s">
        <v>785</v>
      </c>
      <c r="B156" s="1001"/>
      <c r="C156" s="1002" t="s">
        <v>786</v>
      </c>
      <c r="D156" s="1003" t="s">
        <v>787</v>
      </c>
      <c r="E156" s="1003">
        <v>30</v>
      </c>
      <c r="F156" s="1003" t="s">
        <v>340</v>
      </c>
      <c r="G156" s="1004"/>
      <c r="H156" s="1005">
        <f>E156*G156</f>
        <v>0</v>
      </c>
    </row>
    <row r="157" spans="1:8" s="1026" customFormat="1" ht="12.75">
      <c r="A157" s="1022"/>
      <c r="B157" s="998"/>
      <c r="C157" s="958"/>
      <c r="D157" s="1000"/>
      <c r="E157" s="1000"/>
      <c r="F157" s="1000"/>
      <c r="G157" s="999"/>
      <c r="H157" s="999"/>
    </row>
    <row r="158" spans="1:8" s="1026" customFormat="1" ht="36">
      <c r="A158" s="1001" t="s">
        <v>788</v>
      </c>
      <c r="B158" s="1001"/>
      <c r="C158" s="1002" t="s">
        <v>789</v>
      </c>
      <c r="D158" s="1003" t="s">
        <v>787</v>
      </c>
      <c r="E158" s="1003">
        <v>30</v>
      </c>
      <c r="F158" s="1003" t="s">
        <v>340</v>
      </c>
      <c r="G158" s="1004"/>
      <c r="H158" s="1005">
        <f>E158*G158</f>
        <v>0</v>
      </c>
    </row>
    <row r="159" spans="1:8" s="1026" customFormat="1" ht="12.75">
      <c r="A159" s="1022"/>
      <c r="B159" s="1006"/>
      <c r="C159" s="1041"/>
      <c r="D159" s="1042"/>
      <c r="E159" s="1042"/>
      <c r="F159" s="1042"/>
      <c r="G159" s="1041"/>
      <c r="H159" s="1041"/>
    </row>
    <row r="160" spans="1:8" s="1026" customFormat="1" ht="12.75">
      <c r="A160" s="1001" t="s">
        <v>790</v>
      </c>
      <c r="B160" s="1001"/>
      <c r="C160" s="1043" t="s">
        <v>791</v>
      </c>
      <c r="D160" s="1018"/>
      <c r="E160" s="1018">
        <v>10</v>
      </c>
      <c r="F160" s="1019" t="s">
        <v>5</v>
      </c>
      <c r="G160" s="1004"/>
      <c r="H160" s="1005" t="str">
        <f>IF(G160&lt;&gt;"",E160*G160,"")</f>
        <v/>
      </c>
    </row>
    <row r="161" spans="1:8" s="1026" customFormat="1" ht="12.75">
      <c r="A161" s="912"/>
      <c r="B161" s="912"/>
      <c r="C161" s="1044"/>
      <c r="D161" s="1045"/>
      <c r="E161" s="1045"/>
      <c r="F161" s="1045"/>
      <c r="G161" s="1031"/>
      <c r="H161" s="1046"/>
    </row>
    <row r="162" spans="1:8" s="1026" customFormat="1" ht="16.5" thickBot="1">
      <c r="A162" s="992" t="s">
        <v>180</v>
      </c>
      <c r="B162" s="993" t="s">
        <v>792</v>
      </c>
      <c r="C162" s="994"/>
      <c r="D162" s="995"/>
      <c r="E162" s="995">
        <v>1</v>
      </c>
      <c r="F162" s="995" t="s">
        <v>714</v>
      </c>
      <c r="G162" s="996">
        <f>SUM(H165:H177)</f>
        <v>0</v>
      </c>
      <c r="H162" s="997">
        <f>E162*G162</f>
        <v>0</v>
      </c>
    </row>
    <row r="163" spans="1:8" s="1026" customFormat="1" ht="13.5" thickTop="1">
      <c r="A163" s="1033"/>
      <c r="B163" s="1333" t="s">
        <v>793</v>
      </c>
      <c r="C163" s="1333"/>
      <c r="D163" s="1034"/>
      <c r="E163" s="1034"/>
      <c r="F163" s="1034"/>
      <c r="G163" s="1035"/>
      <c r="H163" s="1035"/>
    </row>
    <row r="164" spans="1:8" s="1026" customFormat="1" ht="12.75">
      <c r="A164" s="998"/>
      <c r="B164" s="998"/>
      <c r="C164" s="999"/>
      <c r="D164" s="1000"/>
      <c r="E164" s="1000"/>
      <c r="F164" s="1000"/>
      <c r="G164" s="999"/>
      <c r="H164" s="999"/>
    </row>
    <row r="165" spans="1:8" s="1026" customFormat="1" ht="48">
      <c r="A165" s="1001" t="s">
        <v>794</v>
      </c>
      <c r="B165" s="1001"/>
      <c r="C165" s="1002" t="s">
        <v>795</v>
      </c>
      <c r="D165" s="1003"/>
      <c r="E165" s="1003">
        <v>28</v>
      </c>
      <c r="F165" s="1003" t="s">
        <v>9</v>
      </c>
      <c r="G165" s="1004"/>
      <c r="H165" s="1005" t="str">
        <f>IF(G165&lt;&gt;"",E165*G165,"")</f>
        <v/>
      </c>
    </row>
    <row r="166" spans="1:8" s="1026" customFormat="1" ht="12.75">
      <c r="A166" s="998"/>
      <c r="B166" s="998"/>
      <c r="C166" s="999"/>
      <c r="D166" s="1000"/>
      <c r="E166" s="1000"/>
      <c r="F166" s="1000"/>
      <c r="G166" s="999"/>
      <c r="H166" s="999"/>
    </row>
    <row r="167" spans="1:8" s="1026" customFormat="1" ht="36">
      <c r="A167" s="1001" t="s">
        <v>796</v>
      </c>
      <c r="B167" s="1001"/>
      <c r="C167" s="1002" t="s">
        <v>797</v>
      </c>
      <c r="D167" s="1003"/>
      <c r="E167" s="1003">
        <v>5</v>
      </c>
      <c r="F167" s="1003" t="s">
        <v>9</v>
      </c>
      <c r="G167" s="1004"/>
      <c r="H167" s="1005" t="str">
        <f>IF(G167&lt;&gt;"",E167*G167,"")</f>
        <v/>
      </c>
    </row>
    <row r="168" spans="1:8" s="1026" customFormat="1" ht="12.75">
      <c r="A168" s="998"/>
      <c r="B168" s="998"/>
      <c r="C168" s="999"/>
      <c r="D168" s="1000"/>
      <c r="E168" s="1000"/>
      <c r="F168" s="1000"/>
      <c r="G168" s="999"/>
      <c r="H168" s="999"/>
    </row>
    <row r="169" spans="1:8" s="1026" customFormat="1" ht="36">
      <c r="A169" s="1001" t="s">
        <v>798</v>
      </c>
      <c r="B169" s="1001"/>
      <c r="C169" s="1002" t="s">
        <v>799</v>
      </c>
      <c r="D169" s="1003"/>
      <c r="E169" s="1003">
        <v>3</v>
      </c>
      <c r="F169" s="1003" t="s">
        <v>11</v>
      </c>
      <c r="G169" s="1004"/>
      <c r="H169" s="1005" t="str">
        <f>IF(G169&lt;&gt;"",E169*G169,"")</f>
        <v/>
      </c>
    </row>
    <row r="170" spans="1:8" s="1026" customFormat="1" ht="12.75">
      <c r="A170" s="998"/>
      <c r="B170" s="998"/>
      <c r="C170" s="999"/>
      <c r="D170" s="1000"/>
      <c r="E170" s="1000"/>
      <c r="F170" s="1000"/>
      <c r="G170" s="999"/>
      <c r="H170" s="999"/>
    </row>
    <row r="171" spans="1:8" s="1026" customFormat="1" ht="48">
      <c r="A171" s="1001" t="s">
        <v>800</v>
      </c>
      <c r="B171" s="1001" t="s">
        <v>801</v>
      </c>
      <c r="C171" s="1002" t="s">
        <v>802</v>
      </c>
      <c r="D171" s="1003" t="s">
        <v>803</v>
      </c>
      <c r="E171" s="1003">
        <v>2</v>
      </c>
      <c r="F171" s="1003" t="s">
        <v>11</v>
      </c>
      <c r="G171" s="1004"/>
      <c r="H171" s="1005" t="str">
        <f>IF(G171&lt;&gt;"",E171*G171,"")</f>
        <v/>
      </c>
    </row>
    <row r="172" spans="1:8" s="1026" customFormat="1" ht="12.75">
      <c r="A172" s="998"/>
      <c r="B172" s="912"/>
      <c r="C172" s="1044"/>
      <c r="D172" s="1045"/>
      <c r="E172" s="1045"/>
      <c r="F172" s="1045"/>
      <c r="G172" s="1031"/>
      <c r="H172" s="1046"/>
    </row>
    <row r="173" spans="1:8" s="1026" customFormat="1" ht="24">
      <c r="A173" s="1001" t="s">
        <v>804</v>
      </c>
      <c r="B173" s="1001"/>
      <c r="C173" s="1002" t="s">
        <v>805</v>
      </c>
      <c r="D173" s="1003"/>
      <c r="E173" s="1003">
        <v>120</v>
      </c>
      <c r="F173" s="1003" t="s">
        <v>340</v>
      </c>
      <c r="G173" s="1004"/>
      <c r="H173" s="1005" t="str">
        <f>IF(G173&lt;&gt;"",E173*G173,"")</f>
        <v/>
      </c>
    </row>
    <row r="174" spans="1:8" s="1026" customFormat="1" ht="12.75">
      <c r="A174" s="998"/>
      <c r="B174" s="998"/>
      <c r="C174" s="1010"/>
      <c r="D174" s="1000"/>
      <c r="E174" s="1000"/>
      <c r="F174" s="1000"/>
      <c r="G174" s="999"/>
      <c r="H174" s="999"/>
    </row>
    <row r="175" spans="1:8" s="1026" customFormat="1" ht="24">
      <c r="A175" s="1001" t="s">
        <v>806</v>
      </c>
      <c r="B175" s="1001"/>
      <c r="C175" s="1002" t="s">
        <v>807</v>
      </c>
      <c r="D175" s="1003"/>
      <c r="E175" s="1003">
        <v>40</v>
      </c>
      <c r="F175" s="1003" t="s">
        <v>340</v>
      </c>
      <c r="G175" s="1004"/>
      <c r="H175" s="1005" t="str">
        <f>IF(G175&lt;&gt;"",E175*G175,"")</f>
        <v/>
      </c>
    </row>
    <row r="176" spans="1:8" s="1026" customFormat="1" ht="12.75">
      <c r="A176" s="998"/>
      <c r="B176" s="998"/>
      <c r="C176" s="1010"/>
      <c r="D176" s="1000"/>
      <c r="E176" s="1000"/>
      <c r="F176" s="1000"/>
      <c r="G176" s="999"/>
      <c r="H176" s="999"/>
    </row>
    <row r="177" spans="1:8" s="1026" customFormat="1" ht="12.75">
      <c r="A177" s="1001" t="s">
        <v>808</v>
      </c>
      <c r="B177" s="1001"/>
      <c r="C177" s="1002" t="s">
        <v>734</v>
      </c>
      <c r="D177" s="1003"/>
      <c r="E177" s="1003">
        <v>80</v>
      </c>
      <c r="F177" s="1003" t="s">
        <v>340</v>
      </c>
      <c r="G177" s="1004"/>
      <c r="H177" s="1005" t="str">
        <f>IF(G177&lt;&gt;"",E177*G177,"")</f>
        <v/>
      </c>
    </row>
    <row r="178" spans="1:8" s="1026" customFormat="1" ht="12.75">
      <c r="A178" s="912"/>
      <c r="B178" s="912"/>
      <c r="C178" s="1044"/>
      <c r="D178" s="1045"/>
      <c r="E178" s="1045"/>
      <c r="F178" s="1045"/>
      <c r="G178" s="1031"/>
      <c r="H178" s="1046"/>
    </row>
    <row r="179" spans="1:8" s="1026" customFormat="1" ht="16.5" thickBot="1">
      <c r="A179" s="992" t="s">
        <v>181</v>
      </c>
      <c r="B179" s="993" t="s">
        <v>809</v>
      </c>
      <c r="C179" s="994"/>
      <c r="D179" s="995"/>
      <c r="E179" s="995">
        <v>1</v>
      </c>
      <c r="F179" s="995" t="s">
        <v>714</v>
      </c>
      <c r="G179" s="996">
        <f>SUM(H181:H183)</f>
        <v>0</v>
      </c>
      <c r="H179" s="997">
        <f>E179*G179</f>
        <v>0</v>
      </c>
    </row>
    <row r="180" spans="1:8" s="1026" customFormat="1" ht="13.5" thickTop="1">
      <c r="A180" s="998"/>
      <c r="B180" s="998"/>
      <c r="C180" s="999"/>
      <c r="D180" s="1000"/>
      <c r="E180" s="1000"/>
      <c r="F180" s="1000"/>
      <c r="G180" s="999"/>
      <c r="H180" s="999"/>
    </row>
    <row r="181" spans="1:8" s="1026" customFormat="1" ht="36">
      <c r="A181" s="1001" t="s">
        <v>810</v>
      </c>
      <c r="B181" s="1001"/>
      <c r="C181" s="1002" t="s">
        <v>811</v>
      </c>
      <c r="D181" s="1003" t="s">
        <v>812</v>
      </c>
      <c r="E181" s="1003">
        <v>4</v>
      </c>
      <c r="F181" s="1003" t="s">
        <v>11</v>
      </c>
      <c r="G181" s="1004"/>
      <c r="H181" s="1005">
        <f>E181*G181</f>
        <v>0</v>
      </c>
    </row>
    <row r="182" spans="1:8" s="1026" customFormat="1" ht="12.75">
      <c r="A182" s="998"/>
      <c r="B182" s="998"/>
      <c r="C182" s="958"/>
      <c r="D182" s="1000"/>
      <c r="E182" s="1000"/>
      <c r="F182" s="1000"/>
      <c r="G182" s="999"/>
      <c r="H182" s="999"/>
    </row>
    <row r="183" spans="1:8" s="1026" customFormat="1" ht="24">
      <c r="A183" s="1001" t="s">
        <v>813</v>
      </c>
      <c r="B183" s="1001"/>
      <c r="C183" s="1002" t="s">
        <v>814</v>
      </c>
      <c r="D183" s="1003"/>
      <c r="E183" s="1003">
        <v>1</v>
      </c>
      <c r="F183" s="1003" t="s">
        <v>714</v>
      </c>
      <c r="G183" s="1004"/>
      <c r="H183" s="1005">
        <f>E183*G183</f>
        <v>0</v>
      </c>
    </row>
    <row r="184" spans="1:8" s="1026" customFormat="1" ht="13.5" customHeight="1">
      <c r="A184" s="1022"/>
      <c r="B184" s="1023"/>
      <c r="C184" s="1024"/>
      <c r="D184" s="1025"/>
      <c r="E184" s="1025"/>
      <c r="F184" s="1025"/>
      <c r="G184" s="1024"/>
      <c r="H184" s="1024"/>
    </row>
    <row r="185" spans="1:8" s="1026" customFormat="1" ht="13.5" thickBot="1">
      <c r="A185" s="1027"/>
      <c r="B185" s="1027"/>
      <c r="C185" s="1028"/>
      <c r="D185" s="1029"/>
      <c r="E185" s="1029"/>
      <c r="F185" s="1030"/>
      <c r="G185" s="1031"/>
      <c r="H185" s="1031"/>
    </row>
    <row r="186" spans="1:8" s="1026" customFormat="1" ht="16.5" thickBot="1">
      <c r="A186" s="978" t="s">
        <v>191</v>
      </c>
      <c r="B186" s="979" t="s">
        <v>815</v>
      </c>
      <c r="C186" s="979"/>
      <c r="D186" s="980"/>
      <c r="E186" s="980"/>
      <c r="F186" s="980"/>
      <c r="G186" s="981"/>
      <c r="H186" s="982">
        <f>SUM(H188)</f>
        <v>0</v>
      </c>
    </row>
    <row r="187" spans="1:8" s="1026" customFormat="1" ht="12.75">
      <c r="A187" s="1006"/>
      <c r="B187" s="1006"/>
      <c r="C187" s="1041"/>
      <c r="D187" s="1042"/>
      <c r="E187" s="1042"/>
      <c r="F187" s="1042"/>
      <c r="G187" s="1041"/>
      <c r="H187" s="1041"/>
    </row>
    <row r="188" spans="1:8" s="1026" customFormat="1" ht="16.5" thickBot="1">
      <c r="A188" s="992" t="s">
        <v>192</v>
      </c>
      <c r="B188" s="993" t="s">
        <v>816</v>
      </c>
      <c r="C188" s="994"/>
      <c r="D188" s="995"/>
      <c r="E188" s="995">
        <v>1</v>
      </c>
      <c r="F188" s="995" t="s">
        <v>714</v>
      </c>
      <c r="G188" s="996">
        <f>SUM(H191:H262)</f>
        <v>0</v>
      </c>
      <c r="H188" s="997">
        <f>E188*G188</f>
        <v>0</v>
      </c>
    </row>
    <row r="189" spans="1:8" s="1026" customFormat="1" ht="13.5" customHeight="1" thickTop="1">
      <c r="A189" s="1047"/>
      <c r="B189" s="1023" t="s">
        <v>817</v>
      </c>
      <c r="C189" s="1024"/>
      <c r="D189" s="1025"/>
      <c r="E189" s="1025"/>
      <c r="F189" s="1025"/>
      <c r="G189" s="1024"/>
      <c r="H189" s="1024"/>
    </row>
    <row r="190" spans="1:8" s="1026" customFormat="1" ht="13.5" customHeight="1">
      <c r="A190" s="1022"/>
      <c r="B190" s="1023"/>
      <c r="C190" s="1024"/>
      <c r="D190" s="1025"/>
      <c r="E190" s="1025"/>
      <c r="F190" s="1025"/>
      <c r="G190" s="1024"/>
      <c r="H190" s="1024"/>
    </row>
    <row r="191" spans="1:8" s="1026" customFormat="1" ht="72">
      <c r="A191" s="1048" t="s">
        <v>818</v>
      </c>
      <c r="B191" s="1049" t="s">
        <v>819</v>
      </c>
      <c r="C191" s="1050" t="s">
        <v>820</v>
      </c>
      <c r="D191" s="1051" t="s">
        <v>821</v>
      </c>
      <c r="E191" s="1051">
        <v>1</v>
      </c>
      <c r="F191" s="1052" t="s">
        <v>714</v>
      </c>
      <c r="G191" s="1053"/>
      <c r="H191" s="1054" t="str">
        <f>IF(G191&lt;&gt;"",E191*G191,"")</f>
        <v/>
      </c>
    </row>
    <row r="192" spans="1:8" s="1026" customFormat="1" ht="12.75">
      <c r="A192" s="1055"/>
      <c r="B192" s="1056" t="s">
        <v>822</v>
      </c>
      <c r="C192" s="1057" t="s">
        <v>823</v>
      </c>
      <c r="D192" s="1058"/>
      <c r="E192" s="1058"/>
      <c r="F192" s="1059"/>
      <c r="G192" s="1060"/>
      <c r="H192" s="1061"/>
    </row>
    <row r="193" spans="1:8" s="1026" customFormat="1" ht="12.75">
      <c r="A193" s="1055"/>
      <c r="B193" s="1056"/>
      <c r="C193" s="1062" t="s">
        <v>824</v>
      </c>
      <c r="D193" s="1058"/>
      <c r="E193" s="1058"/>
      <c r="F193" s="1059"/>
      <c r="G193" s="1060"/>
      <c r="H193" s="1061"/>
    </row>
    <row r="194" spans="1:8" s="1026" customFormat="1" ht="12.75">
      <c r="A194" s="1063"/>
      <c r="B194" s="1064"/>
      <c r="C194" s="1065" t="s">
        <v>825</v>
      </c>
      <c r="D194" s="1066"/>
      <c r="E194" s="1066"/>
      <c r="F194" s="1067"/>
      <c r="G194" s="1068"/>
      <c r="H194" s="1069"/>
    </row>
    <row r="195" spans="1:8" s="1026" customFormat="1" ht="12.75">
      <c r="A195" s="1027"/>
      <c r="B195" s="1070"/>
      <c r="C195" s="1028"/>
      <c r="D195" s="1029"/>
      <c r="E195" s="1029"/>
      <c r="F195" s="1030"/>
      <c r="G195" s="1031"/>
      <c r="H195" s="1031"/>
    </row>
    <row r="196" spans="1:8" s="1026" customFormat="1" ht="24">
      <c r="A196" s="1016" t="s">
        <v>826</v>
      </c>
      <c r="B196" s="1071"/>
      <c r="C196" s="1020" t="s">
        <v>827</v>
      </c>
      <c r="D196" s="1018" t="s">
        <v>742</v>
      </c>
      <c r="E196" s="1018">
        <v>4</v>
      </c>
      <c r="F196" s="1019" t="s">
        <v>11</v>
      </c>
      <c r="G196" s="1021"/>
      <c r="H196" s="1005" t="str">
        <f>IF(G196&lt;&gt;"",E196*G196,"")</f>
        <v/>
      </c>
    </row>
    <row r="197" spans="1:8" s="1026" customFormat="1" ht="12.75">
      <c r="A197" s="1027"/>
      <c r="B197" s="1070"/>
      <c r="C197" s="1028"/>
      <c r="D197" s="1029"/>
      <c r="E197" s="1029"/>
      <c r="F197" s="1030"/>
      <c r="G197" s="1031"/>
      <c r="H197" s="1031"/>
    </row>
    <row r="198" spans="1:8" s="1026" customFormat="1" ht="12.75">
      <c r="A198" s="1016" t="s">
        <v>828</v>
      </c>
      <c r="B198" s="1071"/>
      <c r="C198" s="1020" t="s">
        <v>829</v>
      </c>
      <c r="D198" s="1018" t="s">
        <v>742</v>
      </c>
      <c r="E198" s="1018">
        <v>1</v>
      </c>
      <c r="F198" s="1019" t="s">
        <v>11</v>
      </c>
      <c r="G198" s="1021"/>
      <c r="H198" s="1005" t="str">
        <f>IF(G198&lt;&gt;"",E198*G198,"")</f>
        <v/>
      </c>
    </row>
    <row r="199" spans="1:8" s="1026" customFormat="1" ht="12.75">
      <c r="A199" s="1027"/>
      <c r="B199" s="1070"/>
      <c r="C199" s="1028"/>
      <c r="D199" s="1029"/>
      <c r="E199" s="1029"/>
      <c r="F199" s="1030"/>
      <c r="G199" s="1031"/>
      <c r="H199" s="1031"/>
    </row>
    <row r="200" spans="1:8" s="1026" customFormat="1" ht="24">
      <c r="A200" s="1016" t="s">
        <v>830</v>
      </c>
      <c r="B200" s="1071"/>
      <c r="C200" s="1020" t="s">
        <v>831</v>
      </c>
      <c r="D200" s="1018" t="s">
        <v>742</v>
      </c>
      <c r="E200" s="1018">
        <v>2</v>
      </c>
      <c r="F200" s="1019" t="s">
        <v>11</v>
      </c>
      <c r="G200" s="1021"/>
      <c r="H200" s="1005" t="str">
        <f>IF(G200&lt;&gt;"",E200*G200,"")</f>
        <v/>
      </c>
    </row>
    <row r="201" spans="1:8" s="1026" customFormat="1" ht="12.75">
      <c r="A201" s="1027"/>
      <c r="B201" s="1070"/>
      <c r="C201" s="1028"/>
      <c r="D201" s="1029"/>
      <c r="E201" s="1029"/>
      <c r="F201" s="1030"/>
      <c r="G201" s="1031"/>
      <c r="H201" s="1031"/>
    </row>
    <row r="202" spans="1:8" s="1026" customFormat="1" ht="24">
      <c r="A202" s="1016" t="s">
        <v>832</v>
      </c>
      <c r="B202" s="1071"/>
      <c r="C202" s="1020" t="s">
        <v>833</v>
      </c>
      <c r="D202" s="1018" t="s">
        <v>742</v>
      </c>
      <c r="E202" s="1018">
        <v>10</v>
      </c>
      <c r="F202" s="1019" t="s">
        <v>11</v>
      </c>
      <c r="G202" s="1021"/>
      <c r="H202" s="1005" t="str">
        <f>IF(G202&lt;&gt;"",E202*G202,"")</f>
        <v/>
      </c>
    </row>
    <row r="203" spans="1:8" s="1026" customFormat="1" ht="12.75">
      <c r="A203" s="1027"/>
      <c r="B203" s="1070"/>
      <c r="C203" s="1028"/>
      <c r="D203" s="1029"/>
      <c r="E203" s="1029"/>
      <c r="F203" s="1030"/>
      <c r="G203" s="1031"/>
      <c r="H203" s="1031"/>
    </row>
    <row r="204" spans="1:8" s="1026" customFormat="1" ht="24">
      <c r="A204" s="1016" t="s">
        <v>834</v>
      </c>
      <c r="B204" s="1071"/>
      <c r="C204" s="1020" t="s">
        <v>835</v>
      </c>
      <c r="D204" s="1018" t="s">
        <v>836</v>
      </c>
      <c r="E204" s="1018">
        <v>1</v>
      </c>
      <c r="F204" s="1019" t="s">
        <v>11</v>
      </c>
      <c r="G204" s="1021"/>
      <c r="H204" s="1005" t="str">
        <f>IF(G204&lt;&gt;"",E204*G204,"")</f>
        <v/>
      </c>
    </row>
    <row r="205" spans="1:8" s="1026" customFormat="1" ht="12.75">
      <c r="A205" s="1027"/>
      <c r="B205" s="1070"/>
      <c r="C205" s="1028"/>
      <c r="D205" s="1029"/>
      <c r="E205" s="1029"/>
      <c r="F205" s="1030"/>
      <c r="G205" s="1031"/>
      <c r="H205" s="1031"/>
    </row>
    <row r="206" spans="1:8" s="1026" customFormat="1" ht="24">
      <c r="A206" s="1016" t="s">
        <v>837</v>
      </c>
      <c r="B206" s="1071" t="s">
        <v>838</v>
      </c>
      <c r="C206" s="1020" t="s">
        <v>839</v>
      </c>
      <c r="D206" s="1018" t="s">
        <v>749</v>
      </c>
      <c r="E206" s="1018">
        <v>1</v>
      </c>
      <c r="F206" s="1019" t="s">
        <v>11</v>
      </c>
      <c r="G206" s="1021"/>
      <c r="H206" s="1005" t="str">
        <f>IF(G206&lt;&gt;"",E206*G206,"")</f>
        <v/>
      </c>
    </row>
    <row r="207" spans="1:8" s="1026" customFormat="1" ht="12.75">
      <c r="A207" s="1027"/>
      <c r="B207" s="1070"/>
      <c r="C207" s="1028"/>
      <c r="D207" s="1029"/>
      <c r="E207" s="1029"/>
      <c r="F207" s="1030"/>
      <c r="G207" s="1031"/>
      <c r="H207" s="1031"/>
    </row>
    <row r="208" spans="1:8" s="1026" customFormat="1" ht="48">
      <c r="A208" s="1016" t="s">
        <v>840</v>
      </c>
      <c r="B208" s="1071" t="s">
        <v>841</v>
      </c>
      <c r="C208" s="1020" t="s">
        <v>842</v>
      </c>
      <c r="D208" s="1018" t="s">
        <v>742</v>
      </c>
      <c r="E208" s="1018">
        <v>1</v>
      </c>
      <c r="F208" s="1019" t="s">
        <v>11</v>
      </c>
      <c r="G208" s="1021"/>
      <c r="H208" s="1005" t="str">
        <f>IF(G208&lt;&gt;"",E208*G208,"")</f>
        <v/>
      </c>
    </row>
    <row r="209" spans="1:8" s="1026" customFormat="1" ht="12.75">
      <c r="A209" s="1027"/>
      <c r="B209" s="1070"/>
      <c r="C209" s="1028"/>
      <c r="D209" s="1029"/>
      <c r="E209" s="1029"/>
      <c r="F209" s="1030"/>
      <c r="G209" s="1031"/>
      <c r="H209" s="1031"/>
    </row>
    <row r="210" spans="1:8" s="1026" customFormat="1" ht="36">
      <c r="A210" s="1016" t="s">
        <v>843</v>
      </c>
      <c r="B210" s="1071" t="s">
        <v>844</v>
      </c>
      <c r="C210" s="1020" t="s">
        <v>845</v>
      </c>
      <c r="D210" s="1018" t="s">
        <v>742</v>
      </c>
      <c r="E210" s="1018">
        <v>1</v>
      </c>
      <c r="F210" s="1019" t="s">
        <v>11</v>
      </c>
      <c r="G210" s="1021"/>
      <c r="H210" s="1005" t="str">
        <f>IF(G210&lt;&gt;"",E210*G210,"")</f>
        <v/>
      </c>
    </row>
    <row r="211" spans="1:8" s="1026" customFormat="1" ht="12.75">
      <c r="A211" s="1027"/>
      <c r="B211" s="1070"/>
      <c r="C211" s="1028"/>
      <c r="D211" s="1029"/>
      <c r="E211" s="1029"/>
      <c r="F211" s="1030"/>
      <c r="G211" s="1031"/>
      <c r="H211" s="1031"/>
    </row>
    <row r="212" spans="1:8" s="1026" customFormat="1" ht="24">
      <c r="A212" s="1016" t="s">
        <v>846</v>
      </c>
      <c r="B212" s="1071" t="s">
        <v>847</v>
      </c>
      <c r="C212" s="1020" t="s">
        <v>848</v>
      </c>
      <c r="D212" s="1018" t="s">
        <v>742</v>
      </c>
      <c r="E212" s="1018">
        <v>1</v>
      </c>
      <c r="F212" s="1019" t="s">
        <v>11</v>
      </c>
      <c r="G212" s="1021"/>
      <c r="H212" s="1005" t="str">
        <f>IF(G212&lt;&gt;"",E212*G212,"")</f>
        <v/>
      </c>
    </row>
    <row r="213" spans="1:8" s="1026" customFormat="1" ht="12.75">
      <c r="A213" s="1027"/>
      <c r="B213" s="1070"/>
      <c r="C213" s="1028"/>
      <c r="D213" s="1029"/>
      <c r="E213" s="1029"/>
      <c r="F213" s="1030"/>
      <c r="G213" s="1031"/>
      <c r="H213" s="1031"/>
    </row>
    <row r="214" spans="1:8" s="1026" customFormat="1" ht="48">
      <c r="A214" s="1016" t="s">
        <v>849</v>
      </c>
      <c r="B214" s="1071" t="s">
        <v>850</v>
      </c>
      <c r="C214" s="1020" t="s">
        <v>851</v>
      </c>
      <c r="D214" s="1018" t="s">
        <v>742</v>
      </c>
      <c r="E214" s="1018">
        <v>1</v>
      </c>
      <c r="F214" s="1019" t="s">
        <v>11</v>
      </c>
      <c r="G214" s="1021"/>
      <c r="H214" s="1005" t="str">
        <f>IF(G214&lt;&gt;"",E214*G214,"")</f>
        <v/>
      </c>
    </row>
    <row r="215" spans="1:8" s="1026" customFormat="1" ht="13.5" customHeight="1">
      <c r="A215" s="1027"/>
      <c r="B215" s="1070"/>
      <c r="C215" s="1028"/>
      <c r="D215" s="1029"/>
      <c r="E215" s="1029"/>
      <c r="F215" s="1030"/>
      <c r="G215" s="1031"/>
      <c r="H215" s="1031"/>
    </row>
    <row r="216" spans="1:8" s="1026" customFormat="1" ht="36">
      <c r="A216" s="1016" t="s">
        <v>852</v>
      </c>
      <c r="B216" s="1071" t="s">
        <v>853</v>
      </c>
      <c r="C216" s="1020" t="s">
        <v>854</v>
      </c>
      <c r="D216" s="1018" t="s">
        <v>742</v>
      </c>
      <c r="E216" s="1018">
        <v>2</v>
      </c>
      <c r="F216" s="1019" t="s">
        <v>11</v>
      </c>
      <c r="G216" s="1021"/>
      <c r="H216" s="1005" t="str">
        <f>IF(G216&lt;&gt;"",E216*G216,"")</f>
        <v/>
      </c>
    </row>
    <row r="217" spans="1:8" s="1026" customFormat="1" ht="12.75">
      <c r="A217" s="1027"/>
      <c r="B217" s="1023"/>
      <c r="C217" s="1024"/>
      <c r="D217" s="1025"/>
      <c r="E217" s="1025"/>
      <c r="F217" s="1025"/>
      <c r="G217" s="1024"/>
      <c r="H217" s="1024"/>
    </row>
    <row r="218" spans="1:8" s="1026" customFormat="1" ht="36">
      <c r="A218" s="1016" t="s">
        <v>855</v>
      </c>
      <c r="B218" s="1071" t="s">
        <v>856</v>
      </c>
      <c r="C218" s="1020" t="s">
        <v>857</v>
      </c>
      <c r="D218" s="1018" t="s">
        <v>742</v>
      </c>
      <c r="E218" s="1018">
        <v>1</v>
      </c>
      <c r="F218" s="1019" t="s">
        <v>11</v>
      </c>
      <c r="G218" s="1021"/>
      <c r="H218" s="1005" t="str">
        <f>IF(G218&lt;&gt;"",E218*G218,"")</f>
        <v/>
      </c>
    </row>
    <row r="219" spans="1:8" s="1026" customFormat="1" ht="12.75">
      <c r="A219" s="1027"/>
      <c r="B219" s="1023"/>
      <c r="C219" s="1024"/>
      <c r="D219" s="1025"/>
      <c r="E219" s="1025"/>
      <c r="F219" s="1025"/>
      <c r="G219" s="1024"/>
      <c r="H219" s="1024"/>
    </row>
    <row r="220" spans="1:8" s="1026" customFormat="1" ht="24">
      <c r="A220" s="1016" t="s">
        <v>858</v>
      </c>
      <c r="B220" s="1071" t="s">
        <v>859</v>
      </c>
      <c r="C220" s="1020" t="s">
        <v>860</v>
      </c>
      <c r="D220" s="1018" t="s">
        <v>742</v>
      </c>
      <c r="E220" s="1018">
        <v>9</v>
      </c>
      <c r="F220" s="1019" t="s">
        <v>11</v>
      </c>
      <c r="G220" s="1021"/>
      <c r="H220" s="1005" t="str">
        <f>IF(G220&lt;&gt;"",E220*G220,"")</f>
        <v/>
      </c>
    </row>
    <row r="221" spans="1:8" s="1026" customFormat="1" ht="12.75">
      <c r="A221" s="1027"/>
      <c r="B221" s="1023"/>
      <c r="C221" s="1024"/>
      <c r="D221" s="1025"/>
      <c r="E221" s="1025"/>
      <c r="F221" s="1025"/>
      <c r="G221" s="1024"/>
      <c r="H221" s="1024"/>
    </row>
    <row r="222" spans="1:8" s="1026" customFormat="1" ht="24">
      <c r="A222" s="1016" t="s">
        <v>861</v>
      </c>
      <c r="B222" s="1071" t="s">
        <v>862</v>
      </c>
      <c r="C222" s="1020" t="s">
        <v>863</v>
      </c>
      <c r="D222" s="1018" t="s">
        <v>742</v>
      </c>
      <c r="E222" s="1018">
        <v>20</v>
      </c>
      <c r="F222" s="1019" t="s">
        <v>11</v>
      </c>
      <c r="G222" s="1021"/>
      <c r="H222" s="1005" t="str">
        <f>IF(G222&lt;&gt;"",E222*G222,"")</f>
        <v/>
      </c>
    </row>
    <row r="223" spans="1:8" s="1026" customFormat="1" ht="12.75">
      <c r="A223" s="1027"/>
      <c r="B223" s="1023"/>
      <c r="C223" s="1024"/>
      <c r="D223" s="1025"/>
      <c r="E223" s="1025"/>
      <c r="F223" s="1025"/>
      <c r="G223" s="1024"/>
      <c r="H223" s="1024"/>
    </row>
    <row r="224" spans="1:8" s="1026" customFormat="1" ht="24">
      <c r="A224" s="1016" t="s">
        <v>864</v>
      </c>
      <c r="B224" s="1071" t="s">
        <v>865</v>
      </c>
      <c r="C224" s="1020" t="s">
        <v>866</v>
      </c>
      <c r="D224" s="1018" t="s">
        <v>742</v>
      </c>
      <c r="E224" s="1018">
        <v>15</v>
      </c>
      <c r="F224" s="1019" t="s">
        <v>11</v>
      </c>
      <c r="G224" s="1021"/>
      <c r="H224" s="1005" t="str">
        <f>IF(G224&lt;&gt;"",E224*G224,"")</f>
        <v/>
      </c>
    </row>
    <row r="225" spans="1:8" s="1026" customFormat="1" ht="12.75">
      <c r="A225" s="1027"/>
      <c r="B225" s="1023"/>
      <c r="C225" s="1024"/>
      <c r="D225" s="1025"/>
      <c r="E225" s="1025"/>
      <c r="F225" s="1025"/>
      <c r="G225" s="1024"/>
      <c r="H225" s="1024"/>
    </row>
    <row r="226" spans="1:8" s="1026" customFormat="1" ht="24">
      <c r="A226" s="1016" t="s">
        <v>867</v>
      </c>
      <c r="B226" s="1071" t="s">
        <v>868</v>
      </c>
      <c r="C226" s="1020" t="s">
        <v>869</v>
      </c>
      <c r="D226" s="1018" t="s">
        <v>742</v>
      </c>
      <c r="E226" s="1018">
        <v>1</v>
      </c>
      <c r="F226" s="1019" t="s">
        <v>11</v>
      </c>
      <c r="G226" s="1021"/>
      <c r="H226" s="1005" t="str">
        <f>IF(G226&lt;&gt;"",E226*G226,"")</f>
        <v/>
      </c>
    </row>
    <row r="227" spans="1:8" s="1026" customFormat="1" ht="12.75">
      <c r="A227" s="1027"/>
      <c r="B227" s="1023"/>
      <c r="C227" s="1024"/>
      <c r="D227" s="1025"/>
      <c r="E227" s="1025"/>
      <c r="F227" s="1025"/>
      <c r="G227" s="1024"/>
      <c r="H227" s="1024"/>
    </row>
    <row r="228" spans="1:8" s="1026" customFormat="1" ht="24">
      <c r="A228" s="1016" t="s">
        <v>870</v>
      </c>
      <c r="B228" s="1071" t="s">
        <v>871</v>
      </c>
      <c r="C228" s="1020" t="s">
        <v>872</v>
      </c>
      <c r="D228" s="1018" t="s">
        <v>742</v>
      </c>
      <c r="E228" s="1018">
        <v>5</v>
      </c>
      <c r="F228" s="1019" t="s">
        <v>11</v>
      </c>
      <c r="G228" s="1021"/>
      <c r="H228" s="1005" t="str">
        <f>IF(G228&lt;&gt;"",E228*G228,"")</f>
        <v/>
      </c>
    </row>
    <row r="229" spans="1:8" s="1026" customFormat="1" ht="12.75">
      <c r="A229" s="1027"/>
      <c r="B229" s="1023"/>
      <c r="C229" s="1024"/>
      <c r="D229" s="1025"/>
      <c r="E229" s="1025"/>
      <c r="F229" s="1025"/>
      <c r="G229" s="1024"/>
      <c r="H229" s="1024"/>
    </row>
    <row r="230" spans="1:8" s="1026" customFormat="1" ht="24">
      <c r="A230" s="1016" t="s">
        <v>873</v>
      </c>
      <c r="B230" s="1071" t="s">
        <v>874</v>
      </c>
      <c r="C230" s="1020" t="s">
        <v>875</v>
      </c>
      <c r="D230" s="1018" t="s">
        <v>742</v>
      </c>
      <c r="E230" s="1018">
        <v>1</v>
      </c>
      <c r="F230" s="1019" t="s">
        <v>11</v>
      </c>
      <c r="G230" s="1021"/>
      <c r="H230" s="1005" t="str">
        <f>IF(G230&lt;&gt;"",E230*G230,"")</f>
        <v/>
      </c>
    </row>
    <row r="231" spans="1:8" s="1026" customFormat="1" ht="13.5" customHeight="1">
      <c r="A231" s="1027"/>
      <c r="B231" s="1023"/>
      <c r="C231" s="1024"/>
      <c r="D231" s="1025"/>
      <c r="E231" s="1025"/>
      <c r="F231" s="1025"/>
      <c r="G231" s="1024"/>
      <c r="H231" s="1024"/>
    </row>
    <row r="232" spans="1:8" s="1026" customFormat="1" ht="24">
      <c r="A232" s="1016" t="s">
        <v>876</v>
      </c>
      <c r="B232" s="1071" t="s">
        <v>877</v>
      </c>
      <c r="C232" s="1020" t="s">
        <v>878</v>
      </c>
      <c r="D232" s="1018" t="s">
        <v>742</v>
      </c>
      <c r="E232" s="1018">
        <v>3</v>
      </c>
      <c r="F232" s="1019" t="s">
        <v>11</v>
      </c>
      <c r="G232" s="1021"/>
      <c r="H232" s="1005" t="str">
        <f>IF(G232&lt;&gt;"",E232*G232,"")</f>
        <v/>
      </c>
    </row>
    <row r="233" spans="1:8" s="1026" customFormat="1" ht="13.5" customHeight="1">
      <c r="A233" s="1027"/>
      <c r="B233" s="1023"/>
      <c r="C233" s="1024"/>
      <c r="D233" s="1025"/>
      <c r="E233" s="1025"/>
      <c r="F233" s="1025"/>
      <c r="G233" s="1024"/>
      <c r="H233" s="1024"/>
    </row>
    <row r="234" spans="1:8" s="1026" customFormat="1" ht="24">
      <c r="A234" s="1016" t="s">
        <v>879</v>
      </c>
      <c r="B234" s="1071" t="s">
        <v>880</v>
      </c>
      <c r="C234" s="1020" t="s">
        <v>881</v>
      </c>
      <c r="D234" s="1018" t="s">
        <v>742</v>
      </c>
      <c r="E234" s="1018">
        <v>1</v>
      </c>
      <c r="F234" s="1019" t="s">
        <v>11</v>
      </c>
      <c r="G234" s="1021"/>
      <c r="H234" s="1005" t="str">
        <f>IF(G234&lt;&gt;"",E234*G234,"")</f>
        <v/>
      </c>
    </row>
    <row r="235" spans="1:8" s="1026" customFormat="1" ht="13.5" customHeight="1">
      <c r="A235" s="1027"/>
      <c r="B235" s="1023"/>
      <c r="C235" s="1024"/>
      <c r="D235" s="1025"/>
      <c r="E235" s="1025"/>
      <c r="F235" s="1025"/>
      <c r="G235" s="1024"/>
      <c r="H235" s="1024"/>
    </row>
    <row r="236" spans="1:8" s="1026" customFormat="1" ht="36">
      <c r="A236" s="1016" t="s">
        <v>882</v>
      </c>
      <c r="B236" s="1071" t="s">
        <v>883</v>
      </c>
      <c r="C236" s="1072" t="s">
        <v>884</v>
      </c>
      <c r="D236" s="1018" t="s">
        <v>742</v>
      </c>
      <c r="E236" s="1018">
        <v>1</v>
      </c>
      <c r="F236" s="1019" t="s">
        <v>11</v>
      </c>
      <c r="G236" s="1021"/>
      <c r="H236" s="1005" t="str">
        <f>IF(G236&lt;&gt;"",E236*G236,"")</f>
        <v/>
      </c>
    </row>
    <row r="237" spans="1:8" s="1026" customFormat="1" ht="12.75">
      <c r="A237" s="1027"/>
      <c r="B237" s="1006"/>
      <c r="C237" s="1008"/>
      <c r="D237" s="1029"/>
      <c r="E237" s="1029"/>
      <c r="F237" s="1030"/>
      <c r="G237" s="1031"/>
      <c r="H237" s="1031"/>
    </row>
    <row r="238" spans="1:8" s="1026" customFormat="1" ht="36">
      <c r="A238" s="1016" t="s">
        <v>885</v>
      </c>
      <c r="B238" s="1071" t="s">
        <v>886</v>
      </c>
      <c r="C238" s="1020" t="s">
        <v>887</v>
      </c>
      <c r="D238" s="1018" t="s">
        <v>888</v>
      </c>
      <c r="E238" s="1018">
        <v>1</v>
      </c>
      <c r="F238" s="1019" t="s">
        <v>11</v>
      </c>
      <c r="G238" s="1021"/>
      <c r="H238" s="1005" t="str">
        <f>IF(G238&lt;&gt;"",E238*G238,"")</f>
        <v/>
      </c>
    </row>
    <row r="239" spans="1:8" s="1026" customFormat="1" ht="12.75">
      <c r="A239" s="1027"/>
      <c r="B239" s="1006"/>
      <c r="C239" s="1008"/>
      <c r="D239" s="1029"/>
      <c r="E239" s="1029"/>
      <c r="F239" s="1030"/>
      <c r="G239" s="1031"/>
      <c r="H239" s="1031"/>
    </row>
    <row r="240" spans="1:8" s="1026" customFormat="1" ht="24">
      <c r="A240" s="1016" t="s">
        <v>889</v>
      </c>
      <c r="B240" s="1016"/>
      <c r="C240" s="1020" t="s">
        <v>890</v>
      </c>
      <c r="D240" s="1018" t="s">
        <v>742</v>
      </c>
      <c r="E240" s="1018">
        <v>2</v>
      </c>
      <c r="F240" s="1019" t="s">
        <v>11</v>
      </c>
      <c r="G240" s="1021"/>
      <c r="H240" s="1005" t="str">
        <f>IF(G240&lt;&gt;"",E240*G240,"")</f>
        <v/>
      </c>
    </row>
    <row r="241" spans="1:8" s="1026" customFormat="1" ht="12.75">
      <c r="A241" s="1027"/>
      <c r="B241" s="1006"/>
      <c r="C241" s="1008"/>
      <c r="D241" s="1029"/>
      <c r="E241" s="1029"/>
      <c r="F241" s="1030"/>
      <c r="G241" s="1031"/>
      <c r="H241" s="1031"/>
    </row>
    <row r="242" spans="1:8" s="1026" customFormat="1" ht="24">
      <c r="A242" s="1016" t="s">
        <v>891</v>
      </c>
      <c r="B242" s="1016"/>
      <c r="C242" s="1020" t="s">
        <v>892</v>
      </c>
      <c r="D242" s="1018" t="s">
        <v>742</v>
      </c>
      <c r="E242" s="1018">
        <v>2</v>
      </c>
      <c r="F242" s="1019" t="s">
        <v>11</v>
      </c>
      <c r="G242" s="1021"/>
      <c r="H242" s="1005" t="str">
        <f>IF(G242&lt;&gt;"",E242*G242,"")</f>
        <v/>
      </c>
    </row>
    <row r="243" spans="1:8" s="1026" customFormat="1" ht="12.75">
      <c r="A243" s="1027"/>
      <c r="B243" s="1006"/>
      <c r="C243" s="1008"/>
      <c r="D243" s="1029"/>
      <c r="E243" s="1029"/>
      <c r="F243" s="1030"/>
      <c r="G243" s="1031"/>
      <c r="H243" s="1031"/>
    </row>
    <row r="244" spans="1:8" s="1026" customFormat="1" ht="24">
      <c r="A244" s="1016" t="s">
        <v>893</v>
      </c>
      <c r="B244" s="1016"/>
      <c r="C244" s="1020" t="s">
        <v>894</v>
      </c>
      <c r="D244" s="1018" t="s">
        <v>742</v>
      </c>
      <c r="E244" s="1018">
        <v>6</v>
      </c>
      <c r="F244" s="1019" t="s">
        <v>11</v>
      </c>
      <c r="G244" s="1021"/>
      <c r="H244" s="1005" t="str">
        <f>IF(G244&lt;&gt;"",E244*G244,"")</f>
        <v/>
      </c>
    </row>
    <row r="245" spans="1:8" s="1026" customFormat="1" ht="12.75">
      <c r="A245" s="1027"/>
      <c r="B245" s="1006"/>
      <c r="C245" s="1008"/>
      <c r="D245" s="1029"/>
      <c r="E245" s="1029"/>
      <c r="F245" s="1030"/>
      <c r="G245" s="1031"/>
      <c r="H245" s="1031"/>
    </row>
    <row r="246" spans="1:8" s="1026" customFormat="1" ht="24">
      <c r="A246" s="1016" t="s">
        <v>895</v>
      </c>
      <c r="B246" s="1071" t="s">
        <v>896</v>
      </c>
      <c r="C246" s="1020" t="s">
        <v>751</v>
      </c>
      <c r="D246" s="1018" t="s">
        <v>749</v>
      </c>
      <c r="E246" s="1018">
        <v>5</v>
      </c>
      <c r="F246" s="1019" t="s">
        <v>11</v>
      </c>
      <c r="G246" s="1021"/>
      <c r="H246" s="1005" t="str">
        <f>IF(G246&lt;&gt;"",E246*G246,"")</f>
        <v/>
      </c>
    </row>
    <row r="247" spans="1:8" s="1026" customFormat="1" ht="12.75">
      <c r="A247" s="1027"/>
      <c r="B247" s="1006"/>
      <c r="C247" s="1008"/>
      <c r="D247" s="1029"/>
      <c r="E247" s="1029"/>
      <c r="F247" s="1030"/>
      <c r="G247" s="1031"/>
      <c r="H247" s="1031"/>
    </row>
    <row r="248" spans="1:8" s="1026" customFormat="1" ht="24">
      <c r="A248" s="1016" t="s">
        <v>897</v>
      </c>
      <c r="B248" s="1071" t="s">
        <v>898</v>
      </c>
      <c r="C248" s="1020" t="s">
        <v>899</v>
      </c>
      <c r="D248" s="1018" t="s">
        <v>749</v>
      </c>
      <c r="E248" s="1018">
        <v>5</v>
      </c>
      <c r="F248" s="1019" t="s">
        <v>11</v>
      </c>
      <c r="G248" s="1021"/>
      <c r="H248" s="1005" t="str">
        <f>IF(G248&lt;&gt;"",E248*G248,"")</f>
        <v/>
      </c>
    </row>
    <row r="249" spans="1:8" s="1026" customFormat="1" ht="12.75">
      <c r="A249" s="1027"/>
      <c r="B249" s="1006"/>
      <c r="C249" s="1008"/>
      <c r="D249" s="1029"/>
      <c r="E249" s="1029"/>
      <c r="F249" s="1030"/>
      <c r="G249" s="1031"/>
      <c r="H249" s="1031"/>
    </row>
    <row r="250" spans="1:8" s="1026" customFormat="1" ht="24">
      <c r="A250" s="1016" t="s">
        <v>900</v>
      </c>
      <c r="B250" s="1071" t="s">
        <v>901</v>
      </c>
      <c r="C250" s="1020" t="s">
        <v>902</v>
      </c>
      <c r="D250" s="1018" t="s">
        <v>749</v>
      </c>
      <c r="E250" s="1018">
        <v>3</v>
      </c>
      <c r="F250" s="1019" t="s">
        <v>11</v>
      </c>
      <c r="G250" s="1021"/>
      <c r="H250" s="1005" t="str">
        <f>IF(G250&lt;&gt;"",E250*G250,"")</f>
        <v/>
      </c>
    </row>
    <row r="251" spans="1:8" s="1026" customFormat="1" ht="12.75">
      <c r="A251" s="1027"/>
      <c r="B251" s="1006"/>
      <c r="C251" s="1008"/>
      <c r="D251" s="1029"/>
      <c r="E251" s="1029"/>
      <c r="F251" s="1030"/>
      <c r="G251" s="1031"/>
      <c r="H251" s="1031"/>
    </row>
    <row r="252" spans="1:8" s="1026" customFormat="1" ht="36">
      <c r="A252" s="1016" t="s">
        <v>903</v>
      </c>
      <c r="B252" s="1071" t="s">
        <v>904</v>
      </c>
      <c r="C252" s="1020" t="s">
        <v>905</v>
      </c>
      <c r="D252" s="1018" t="s">
        <v>749</v>
      </c>
      <c r="E252" s="1018">
        <v>70</v>
      </c>
      <c r="F252" s="1019" t="s">
        <v>11</v>
      </c>
      <c r="G252" s="1021"/>
      <c r="H252" s="1005" t="str">
        <f>IF(G252&lt;&gt;"",E252*G252,"")</f>
        <v/>
      </c>
    </row>
    <row r="253" spans="1:8" s="1026" customFormat="1" ht="12.75">
      <c r="A253" s="1027"/>
      <c r="B253" s="1006"/>
      <c r="C253" s="1008"/>
      <c r="D253" s="1029"/>
      <c r="E253" s="1029"/>
      <c r="F253" s="1030"/>
      <c r="G253" s="1031"/>
      <c r="H253" s="1031"/>
    </row>
    <row r="254" spans="1:8" s="1026" customFormat="1" ht="24">
      <c r="A254" s="1016" t="s">
        <v>906</v>
      </c>
      <c r="B254" s="1016"/>
      <c r="C254" s="1002" t="s">
        <v>907</v>
      </c>
      <c r="D254" s="1018" t="s">
        <v>749</v>
      </c>
      <c r="E254" s="1018">
        <v>1</v>
      </c>
      <c r="F254" s="1019" t="s">
        <v>714</v>
      </c>
      <c r="G254" s="1021"/>
      <c r="H254" s="1005" t="str">
        <f>IF(G254&lt;&gt;"",E254*G254,"")</f>
        <v/>
      </c>
    </row>
    <row r="255" spans="1:8" s="1026" customFormat="1" ht="12.75">
      <c r="A255" s="1027"/>
      <c r="B255" s="1006"/>
      <c r="C255" s="1008"/>
      <c r="D255" s="1029"/>
      <c r="E255" s="1029"/>
      <c r="F255" s="1030"/>
      <c r="G255" s="1031"/>
      <c r="H255" s="1031"/>
    </row>
    <row r="256" spans="1:8" s="1026" customFormat="1" ht="96">
      <c r="A256" s="1016" t="s">
        <v>908</v>
      </c>
      <c r="B256" s="1016"/>
      <c r="C256" s="1020" t="s">
        <v>909</v>
      </c>
      <c r="D256" s="1018"/>
      <c r="E256" s="1018">
        <v>1</v>
      </c>
      <c r="F256" s="1019" t="s">
        <v>714</v>
      </c>
      <c r="G256" s="1021"/>
      <c r="H256" s="1005" t="str">
        <f>IF(G256&lt;&gt;"",E256*G256,"")</f>
        <v/>
      </c>
    </row>
    <row r="257" spans="1:8" s="1026" customFormat="1" ht="12.75">
      <c r="A257" s="1027"/>
      <c r="B257" s="1027"/>
      <c r="C257" s="1028"/>
      <c r="D257" s="1029"/>
      <c r="E257" s="1029"/>
      <c r="F257" s="1030"/>
      <c r="G257" s="1031"/>
      <c r="H257" s="1031"/>
    </row>
    <row r="258" spans="1:8" s="1026" customFormat="1" ht="12.75">
      <c r="A258" s="1016" t="s">
        <v>910</v>
      </c>
      <c r="B258" s="1016"/>
      <c r="C258" s="1020" t="s">
        <v>911</v>
      </c>
      <c r="D258" s="1018"/>
      <c r="E258" s="1018">
        <v>1</v>
      </c>
      <c r="F258" s="1019" t="s">
        <v>11</v>
      </c>
      <c r="G258" s="1021"/>
      <c r="H258" s="1005" t="str">
        <f>IF(G258&lt;&gt;"",E258*G258,"")</f>
        <v/>
      </c>
    </row>
    <row r="259" spans="1:8" s="1026" customFormat="1" ht="12.75">
      <c r="A259" s="1027"/>
      <c r="B259" s="1006"/>
      <c r="C259" s="1008"/>
      <c r="D259" s="1029"/>
      <c r="E259" s="1029"/>
      <c r="F259" s="1030"/>
      <c r="G259" s="1031"/>
      <c r="H259" s="1031"/>
    </row>
    <row r="260" spans="1:8" s="1026" customFormat="1" ht="12.75">
      <c r="A260" s="1016" t="s">
        <v>912</v>
      </c>
      <c r="B260" s="1016"/>
      <c r="C260" s="1020" t="s">
        <v>913</v>
      </c>
      <c r="D260" s="1018"/>
      <c r="E260" s="1018">
        <v>1</v>
      </c>
      <c r="F260" s="1019" t="s">
        <v>11</v>
      </c>
      <c r="G260" s="1021"/>
      <c r="H260" s="1005" t="str">
        <f>IF(G260&lt;&gt;"",E260*G260,"")</f>
        <v/>
      </c>
    </row>
    <row r="261" spans="1:8" s="1026" customFormat="1" ht="12.75">
      <c r="A261" s="1027"/>
      <c r="B261" s="1023"/>
      <c r="C261" s="1024"/>
      <c r="D261" s="1025"/>
      <c r="E261" s="1025"/>
      <c r="F261" s="1025"/>
      <c r="G261" s="1024"/>
      <c r="H261" s="1024"/>
    </row>
    <row r="262" spans="1:8" s="1026" customFormat="1" ht="84">
      <c r="A262" s="1016" t="s">
        <v>914</v>
      </c>
      <c r="B262" s="1016"/>
      <c r="C262" s="1020" t="s">
        <v>915</v>
      </c>
      <c r="D262" s="1018"/>
      <c r="E262" s="1018">
        <v>46</v>
      </c>
      <c r="F262" s="1019" t="s">
        <v>11</v>
      </c>
      <c r="G262" s="1021"/>
      <c r="H262" s="1005" t="str">
        <f>IF(G262&lt;&gt;"",E262*G262,"")</f>
        <v/>
      </c>
    </row>
    <row r="263" spans="1:8" s="1026" customFormat="1" ht="13.5" customHeight="1">
      <c r="A263" s="1022"/>
      <c r="B263" s="1023"/>
      <c r="C263" s="1024"/>
      <c r="D263" s="1025"/>
      <c r="E263" s="1025"/>
      <c r="F263" s="1025"/>
      <c r="G263" s="1024"/>
      <c r="H263" s="1024"/>
    </row>
    <row r="264" spans="1:8" s="1026" customFormat="1" ht="13.5" thickBot="1">
      <c r="A264" s="1027"/>
      <c r="B264" s="1027"/>
      <c r="C264" s="1028"/>
      <c r="D264" s="1029"/>
      <c r="E264" s="1029"/>
      <c r="F264" s="1030"/>
      <c r="G264" s="1031"/>
      <c r="H264" s="1031"/>
    </row>
    <row r="265" spans="1:8" s="1026" customFormat="1" ht="16.5" thickBot="1">
      <c r="A265" s="978" t="s">
        <v>199</v>
      </c>
      <c r="B265" s="979" t="s">
        <v>916</v>
      </c>
      <c r="C265" s="979"/>
      <c r="D265" s="980"/>
      <c r="E265" s="980"/>
      <c r="F265" s="980"/>
      <c r="G265" s="981"/>
      <c r="H265" s="982">
        <f>SUM(H267,H291,H304,H325,H340)</f>
        <v>0</v>
      </c>
    </row>
    <row r="266" spans="1:8" s="1026" customFormat="1" ht="12.75">
      <c r="A266" s="1006"/>
      <c r="B266" s="1006"/>
      <c r="C266" s="1041"/>
      <c r="D266" s="1042"/>
      <c r="E266" s="1042"/>
      <c r="F266" s="1042"/>
      <c r="G266" s="1041"/>
      <c r="H266" s="1041"/>
    </row>
    <row r="267" spans="1:8" s="1026" customFormat="1" ht="16.5" thickBot="1">
      <c r="A267" s="992" t="s">
        <v>211</v>
      </c>
      <c r="B267" s="993" t="s">
        <v>917</v>
      </c>
      <c r="C267" s="994"/>
      <c r="D267" s="995"/>
      <c r="E267" s="995">
        <v>1</v>
      </c>
      <c r="F267" s="995" t="s">
        <v>714</v>
      </c>
      <c r="G267" s="996">
        <f>SUM(H271:H289)</f>
        <v>0</v>
      </c>
      <c r="H267" s="997">
        <f>E267*G267</f>
        <v>0</v>
      </c>
    </row>
    <row r="268" spans="1:8" s="913" customFormat="1" ht="12.75" thickTop="1">
      <c r="A268" s="1073"/>
      <c r="B268" s="1074" t="s">
        <v>918</v>
      </c>
      <c r="C268" s="958"/>
      <c r="D268" s="938"/>
      <c r="E268" s="938"/>
      <c r="F268" s="938"/>
      <c r="G268" s="1075"/>
      <c r="H268" s="1046"/>
    </row>
    <row r="269" spans="1:8" s="913" customFormat="1" ht="12">
      <c r="A269" s="1073"/>
      <c r="B269" s="1074" t="s">
        <v>919</v>
      </c>
      <c r="C269" s="958"/>
      <c r="D269" s="938"/>
      <c r="E269" s="938"/>
      <c r="F269" s="938"/>
      <c r="G269" s="1075"/>
      <c r="H269" s="1046"/>
    </row>
    <row r="270" spans="1:8" s="1026" customFormat="1" ht="12.75">
      <c r="A270" s="1027"/>
      <c r="B270" s="1027"/>
      <c r="C270" s="1028"/>
      <c r="D270" s="1029"/>
      <c r="E270" s="1029"/>
      <c r="F270" s="1030"/>
      <c r="G270" s="1031"/>
      <c r="H270" s="1031"/>
    </row>
    <row r="271" spans="1:8" s="1026" customFormat="1" ht="60">
      <c r="A271" s="1076" t="s">
        <v>920</v>
      </c>
      <c r="B271" s="1016" t="s">
        <v>822</v>
      </c>
      <c r="C271" s="1072" t="s">
        <v>921</v>
      </c>
      <c r="D271" s="1018" t="s">
        <v>922</v>
      </c>
      <c r="E271" s="1018">
        <v>18</v>
      </c>
      <c r="F271" s="1019" t="s">
        <v>11</v>
      </c>
      <c r="G271" s="1004"/>
      <c r="H271" s="1005" t="str">
        <f>IF(G271&lt;&gt;"",E271*G271,"")</f>
        <v/>
      </c>
    </row>
    <row r="272" spans="1:8" s="1026" customFormat="1" ht="12.75">
      <c r="A272" s="1027"/>
      <c r="B272" s="1027"/>
      <c r="C272" s="1028"/>
      <c r="D272" s="1029"/>
      <c r="E272" s="1029"/>
      <c r="F272" s="1030"/>
      <c r="G272" s="1031"/>
      <c r="H272" s="1031"/>
    </row>
    <row r="273" spans="1:8" s="1026" customFormat="1" ht="72">
      <c r="A273" s="1076" t="s">
        <v>923</v>
      </c>
      <c r="B273" s="1016" t="s">
        <v>924</v>
      </c>
      <c r="C273" s="1072" t="s">
        <v>925</v>
      </c>
      <c r="D273" s="1018" t="s">
        <v>922</v>
      </c>
      <c r="E273" s="1018">
        <v>41</v>
      </c>
      <c r="F273" s="1019" t="s">
        <v>11</v>
      </c>
      <c r="G273" s="1004"/>
      <c r="H273" s="1005" t="str">
        <f>IF(G273&lt;&gt;"",E273*G273,"")</f>
        <v/>
      </c>
    </row>
    <row r="274" spans="1:8" s="1026" customFormat="1" ht="12.75">
      <c r="A274" s="1027"/>
      <c r="B274" s="1027"/>
      <c r="C274" s="1028"/>
      <c r="D274" s="1029"/>
      <c r="E274" s="1029"/>
      <c r="F274" s="1030"/>
      <c r="G274" s="1031"/>
      <c r="H274" s="1031"/>
    </row>
    <row r="275" spans="1:8" s="1026" customFormat="1" ht="60">
      <c r="A275" s="1076" t="s">
        <v>926</v>
      </c>
      <c r="B275" s="1016" t="s">
        <v>927</v>
      </c>
      <c r="C275" s="1072" t="s">
        <v>928</v>
      </c>
      <c r="D275" s="1018" t="s">
        <v>922</v>
      </c>
      <c r="E275" s="1018">
        <v>9</v>
      </c>
      <c r="F275" s="1019" t="s">
        <v>11</v>
      </c>
      <c r="G275" s="1004"/>
      <c r="H275" s="1005" t="str">
        <f>IF(G275&lt;&gt;"",E275*G275,"")</f>
        <v/>
      </c>
    </row>
    <row r="276" spans="1:8" s="1026" customFormat="1" ht="12.75">
      <c r="A276" s="1027"/>
      <c r="B276" s="1027"/>
      <c r="C276" s="1028"/>
      <c r="D276" s="1029"/>
      <c r="E276" s="1029"/>
      <c r="F276" s="1030"/>
      <c r="G276" s="1031"/>
      <c r="H276" s="1031"/>
    </row>
    <row r="277" spans="1:8" s="1026" customFormat="1" ht="60">
      <c r="A277" s="1076" t="s">
        <v>929</v>
      </c>
      <c r="B277" s="1016" t="s">
        <v>930</v>
      </c>
      <c r="C277" s="1028" t="s">
        <v>931</v>
      </c>
      <c r="D277" s="1018" t="s">
        <v>922</v>
      </c>
      <c r="E277" s="1018">
        <v>1</v>
      </c>
      <c r="F277" s="1019" t="s">
        <v>11</v>
      </c>
      <c r="G277" s="1004"/>
      <c r="H277" s="1005" t="str">
        <f>IF(G277&lt;&gt;"",E277*G277,"")</f>
        <v/>
      </c>
    </row>
    <row r="278" spans="1:8" s="1026" customFormat="1" ht="12.75">
      <c r="A278" s="1027"/>
      <c r="B278" s="1027"/>
      <c r="C278" s="1028"/>
      <c r="D278" s="1029"/>
      <c r="E278" s="1029"/>
      <c r="F278" s="1030"/>
      <c r="G278" s="1031"/>
      <c r="H278" s="1031"/>
    </row>
    <row r="279" spans="1:8" s="1026" customFormat="1" ht="60">
      <c r="A279" s="1076" t="s">
        <v>932</v>
      </c>
      <c r="B279" s="1016" t="s">
        <v>933</v>
      </c>
      <c r="C279" s="1002" t="s">
        <v>934</v>
      </c>
      <c r="D279" s="1018" t="s">
        <v>935</v>
      </c>
      <c r="E279" s="1018">
        <v>4</v>
      </c>
      <c r="F279" s="1019" t="s">
        <v>11</v>
      </c>
      <c r="G279" s="1004"/>
      <c r="H279" s="1005" t="str">
        <f>IF(G279&lt;&gt;"",E279*G279,"")</f>
        <v/>
      </c>
    </row>
    <row r="280" spans="1:8" s="1026" customFormat="1" ht="12.75">
      <c r="A280" s="1027"/>
      <c r="B280" s="1027"/>
      <c r="C280" s="1028"/>
      <c r="D280" s="1029"/>
      <c r="E280" s="1029"/>
      <c r="F280" s="1030"/>
      <c r="G280" s="1031"/>
      <c r="H280" s="1031"/>
    </row>
    <row r="281" spans="1:8" s="1026" customFormat="1" ht="60">
      <c r="A281" s="1076" t="s">
        <v>936</v>
      </c>
      <c r="B281" s="1016" t="s">
        <v>937</v>
      </c>
      <c r="C281" s="1072" t="s">
        <v>938</v>
      </c>
      <c r="D281" s="1018" t="s">
        <v>922</v>
      </c>
      <c r="E281" s="1018">
        <v>7</v>
      </c>
      <c r="F281" s="1019" t="s">
        <v>11</v>
      </c>
      <c r="G281" s="1004"/>
      <c r="H281" s="1005" t="str">
        <f>IF(G281&lt;&gt;"",E281*G281,"")</f>
        <v/>
      </c>
    </row>
    <row r="282" spans="1:8" s="1026" customFormat="1" ht="12.75">
      <c r="A282" s="1027"/>
      <c r="B282" s="1027"/>
      <c r="C282" s="1028"/>
      <c r="D282" s="1029"/>
      <c r="E282" s="1029"/>
      <c r="F282" s="1030"/>
      <c r="G282" s="1031"/>
      <c r="H282" s="1031"/>
    </row>
    <row r="283" spans="1:8" s="1026" customFormat="1" ht="60">
      <c r="A283" s="1076" t="s">
        <v>939</v>
      </c>
      <c r="B283" s="1016" t="s">
        <v>940</v>
      </c>
      <c r="C283" s="1002" t="s">
        <v>941</v>
      </c>
      <c r="D283" s="1018" t="s">
        <v>935</v>
      </c>
      <c r="E283" s="1018">
        <v>1</v>
      </c>
      <c r="F283" s="1019" t="s">
        <v>11</v>
      </c>
      <c r="G283" s="1004"/>
      <c r="H283" s="1005" t="str">
        <f>IF(G283&lt;&gt;"",E283*G283,"")</f>
        <v/>
      </c>
    </row>
    <row r="284" spans="1:8" s="1026" customFormat="1" ht="12.75">
      <c r="A284" s="1027"/>
      <c r="B284" s="1027"/>
      <c r="C284" s="1028"/>
      <c r="D284" s="1029"/>
      <c r="E284" s="1029"/>
      <c r="F284" s="1030"/>
      <c r="G284" s="1031"/>
      <c r="H284" s="1031"/>
    </row>
    <row r="285" spans="1:8" s="1026" customFormat="1" ht="60">
      <c r="A285" s="1076" t="s">
        <v>942</v>
      </c>
      <c r="B285" s="1016" t="s">
        <v>943</v>
      </c>
      <c r="C285" s="1072" t="s">
        <v>944</v>
      </c>
      <c r="D285" s="1018" t="s">
        <v>945</v>
      </c>
      <c r="E285" s="1018">
        <v>6</v>
      </c>
      <c r="F285" s="1019" t="s">
        <v>11</v>
      </c>
      <c r="G285" s="1004"/>
      <c r="H285" s="1005" t="str">
        <f>IF(G285&lt;&gt;"",E285*G285,"")</f>
        <v/>
      </c>
    </row>
    <row r="286" spans="1:8" s="1026" customFormat="1" ht="12.75">
      <c r="A286" s="1027"/>
      <c r="B286" s="1027"/>
      <c r="C286" s="1041"/>
      <c r="D286" s="1042"/>
      <c r="E286" s="1042"/>
      <c r="F286" s="1042"/>
      <c r="G286" s="1041"/>
      <c r="H286" s="1041"/>
    </row>
    <row r="287" spans="1:8" s="1026" customFormat="1" ht="60">
      <c r="A287" s="1076" t="s">
        <v>946</v>
      </c>
      <c r="B287" s="1016" t="s">
        <v>692</v>
      </c>
      <c r="C287" s="1072" t="s">
        <v>947</v>
      </c>
      <c r="D287" s="1018" t="s">
        <v>945</v>
      </c>
      <c r="E287" s="1018">
        <v>7</v>
      </c>
      <c r="F287" s="1019" t="s">
        <v>11</v>
      </c>
      <c r="G287" s="1004"/>
      <c r="H287" s="1005" t="str">
        <f>IF(G287&lt;&gt;"",E287*G287,"")</f>
        <v/>
      </c>
    </row>
    <row r="288" spans="1:8" s="1026" customFormat="1" ht="12.75">
      <c r="A288" s="1027"/>
      <c r="B288" s="1027"/>
      <c r="C288" s="1041"/>
      <c r="D288" s="1042"/>
      <c r="E288" s="1042"/>
      <c r="F288" s="1042"/>
      <c r="G288" s="1041"/>
      <c r="H288" s="1041"/>
    </row>
    <row r="289" spans="1:8" s="1026" customFormat="1" ht="60">
      <c r="A289" s="1076" t="s">
        <v>948</v>
      </c>
      <c r="B289" s="1016" t="s">
        <v>949</v>
      </c>
      <c r="C289" s="1072" t="s">
        <v>950</v>
      </c>
      <c r="D289" s="1018" t="s">
        <v>945</v>
      </c>
      <c r="E289" s="1018">
        <v>5</v>
      </c>
      <c r="F289" s="1019" t="s">
        <v>11</v>
      </c>
      <c r="G289" s="1004"/>
      <c r="H289" s="1005" t="str">
        <f>IF(G289&lt;&gt;"",E289*G289,"")</f>
        <v/>
      </c>
    </row>
    <row r="290" spans="1:8" s="1026" customFormat="1" ht="12.75">
      <c r="A290" s="1006"/>
      <c r="B290" s="1006"/>
      <c r="C290" s="1041"/>
      <c r="D290" s="1042"/>
      <c r="E290" s="1042"/>
      <c r="F290" s="1042"/>
      <c r="G290" s="1041"/>
      <c r="H290" s="1041"/>
    </row>
    <row r="291" spans="1:8" s="1026" customFormat="1" ht="16.5" thickBot="1">
      <c r="A291" s="992" t="s">
        <v>354</v>
      </c>
      <c r="B291" s="1077" t="s">
        <v>729</v>
      </c>
      <c r="C291" s="994"/>
      <c r="D291" s="995"/>
      <c r="E291" s="995">
        <v>1</v>
      </c>
      <c r="F291" s="995" t="s">
        <v>714</v>
      </c>
      <c r="G291" s="996">
        <f>SUM(H294:H302)</f>
        <v>0</v>
      </c>
      <c r="H291" s="997">
        <f>E291*G291</f>
        <v>0</v>
      </c>
    </row>
    <row r="292" spans="1:8" s="1026" customFormat="1" ht="13.5" thickTop="1">
      <c r="A292" s="1006"/>
      <c r="B292" s="1007" t="s">
        <v>730</v>
      </c>
      <c r="C292" s="1008"/>
      <c r="D292" s="1009"/>
      <c r="E292" s="1009"/>
      <c r="F292" s="1009"/>
      <c r="G292" s="1008"/>
      <c r="H292" s="1008"/>
    </row>
    <row r="293" spans="1:8" s="1026" customFormat="1" ht="12.75">
      <c r="A293" s="1006"/>
      <c r="B293" s="1006"/>
      <c r="C293" s="1008"/>
      <c r="D293" s="1009"/>
      <c r="E293" s="1009"/>
      <c r="F293" s="1009"/>
      <c r="G293" s="1008"/>
      <c r="H293" s="1008"/>
    </row>
    <row r="294" spans="1:8" s="1026" customFormat="1" ht="24">
      <c r="A294" s="1076" t="s">
        <v>951</v>
      </c>
      <c r="B294" s="1016"/>
      <c r="C294" s="1002" t="s">
        <v>952</v>
      </c>
      <c r="D294" s="1018" t="s">
        <v>953</v>
      </c>
      <c r="E294" s="1018">
        <v>20</v>
      </c>
      <c r="F294" s="1019" t="s">
        <v>340</v>
      </c>
      <c r="G294" s="1004"/>
      <c r="H294" s="1005" t="str">
        <f>IF(G294&lt;&gt;"",E294*G294,"")</f>
        <v/>
      </c>
    </row>
    <row r="295" spans="1:8" s="1026" customFormat="1" ht="12.75">
      <c r="A295" s="1006"/>
      <c r="B295" s="1006"/>
      <c r="C295" s="1008"/>
      <c r="D295" s="1009"/>
      <c r="E295" s="1009"/>
      <c r="F295" s="1009"/>
      <c r="G295" s="1008"/>
      <c r="H295" s="1008"/>
    </row>
    <row r="296" spans="1:8" s="1026" customFormat="1" ht="24">
      <c r="A296" s="1076" t="s">
        <v>954</v>
      </c>
      <c r="B296" s="1016"/>
      <c r="C296" s="1002" t="s">
        <v>955</v>
      </c>
      <c r="D296" s="1018" t="s">
        <v>953</v>
      </c>
      <c r="E296" s="1018">
        <v>820</v>
      </c>
      <c r="F296" s="1019" t="s">
        <v>340</v>
      </c>
      <c r="G296" s="1004"/>
      <c r="H296" s="1005" t="str">
        <f>IF(G296&lt;&gt;"",E296*G296,"")</f>
        <v/>
      </c>
    </row>
    <row r="297" spans="1:8" s="1026" customFormat="1" ht="12.75">
      <c r="A297" s="1006"/>
      <c r="B297" s="1006"/>
      <c r="C297" s="1008"/>
      <c r="D297" s="1009"/>
      <c r="E297" s="1009"/>
      <c r="F297" s="1009"/>
      <c r="G297" s="1008"/>
      <c r="H297" s="1008"/>
    </row>
    <row r="298" spans="1:8" s="1026" customFormat="1" ht="24">
      <c r="A298" s="1076" t="s">
        <v>956</v>
      </c>
      <c r="B298" s="1016"/>
      <c r="C298" s="1002" t="s">
        <v>957</v>
      </c>
      <c r="D298" s="1018" t="s">
        <v>953</v>
      </c>
      <c r="E298" s="1018">
        <v>20</v>
      </c>
      <c r="F298" s="1019" t="s">
        <v>340</v>
      </c>
      <c r="G298" s="1004"/>
      <c r="H298" s="1005" t="str">
        <f>IF(G298&lt;&gt;"",E298*G298,"")</f>
        <v/>
      </c>
    </row>
    <row r="299" spans="1:8" s="1026" customFormat="1" ht="12.75">
      <c r="A299" s="1006"/>
      <c r="B299" s="1006"/>
      <c r="C299" s="1008"/>
      <c r="D299" s="1009"/>
      <c r="E299" s="1009"/>
      <c r="F299" s="1009"/>
      <c r="G299" s="1008"/>
      <c r="H299" s="1008"/>
    </row>
    <row r="300" spans="1:8" s="1026" customFormat="1" ht="24">
      <c r="A300" s="1076" t="s">
        <v>958</v>
      </c>
      <c r="B300" s="1016"/>
      <c r="C300" s="1002" t="s">
        <v>959</v>
      </c>
      <c r="D300" s="1018"/>
      <c r="E300" s="1018">
        <v>420</v>
      </c>
      <c r="F300" s="1019" t="s">
        <v>340</v>
      </c>
      <c r="G300" s="1004"/>
      <c r="H300" s="1005" t="str">
        <f>IF(G300&lt;&gt;"",E300*G300,"")</f>
        <v/>
      </c>
    </row>
    <row r="301" spans="1:8" s="1026" customFormat="1" ht="12.75">
      <c r="A301" s="1006"/>
      <c r="B301" s="1027"/>
      <c r="C301" s="1028"/>
      <c r="D301" s="1029"/>
      <c r="E301" s="1029"/>
      <c r="F301" s="1030"/>
      <c r="G301" s="1031"/>
      <c r="H301" s="1031"/>
    </row>
    <row r="302" spans="1:8" s="1026" customFormat="1" ht="24">
      <c r="A302" s="1076" t="s">
        <v>960</v>
      </c>
      <c r="B302" s="1016"/>
      <c r="C302" s="1002" t="s">
        <v>961</v>
      </c>
      <c r="D302" s="1018"/>
      <c r="E302" s="1018">
        <v>50</v>
      </c>
      <c r="F302" s="1019" t="s">
        <v>340</v>
      </c>
      <c r="G302" s="1004"/>
      <c r="H302" s="1005" t="str">
        <f>IF(G302&lt;&gt;"",E302*G302,"")</f>
        <v/>
      </c>
    </row>
    <row r="303" spans="1:8" s="1026" customFormat="1" ht="12.75">
      <c r="A303" s="1006"/>
      <c r="B303" s="1027"/>
      <c r="C303" s="1028"/>
      <c r="D303" s="1029"/>
      <c r="E303" s="1029"/>
      <c r="F303" s="1030"/>
      <c r="G303" s="1031"/>
      <c r="H303" s="1031"/>
    </row>
    <row r="304" spans="1:8" s="1026" customFormat="1" ht="16.5" thickBot="1">
      <c r="A304" s="992" t="s">
        <v>212</v>
      </c>
      <c r="B304" s="993" t="s">
        <v>962</v>
      </c>
      <c r="C304" s="994"/>
      <c r="D304" s="995"/>
      <c r="E304" s="995">
        <v>1</v>
      </c>
      <c r="F304" s="995" t="s">
        <v>714</v>
      </c>
      <c r="G304" s="996">
        <f>SUM(H307:H323)</f>
        <v>0</v>
      </c>
      <c r="H304" s="997">
        <f>E304*G304</f>
        <v>0</v>
      </c>
    </row>
    <row r="305" spans="1:8" s="1026" customFormat="1" ht="13.5" thickTop="1">
      <c r="A305" s="1027"/>
      <c r="B305" s="912" t="s">
        <v>918</v>
      </c>
      <c r="C305" s="1028"/>
      <c r="D305" s="1029"/>
      <c r="E305" s="1029"/>
      <c r="F305" s="1030"/>
      <c r="G305" s="1031"/>
      <c r="H305" s="1031"/>
    </row>
    <row r="306" spans="1:8" s="1026" customFormat="1" ht="12.75">
      <c r="A306" s="1027"/>
      <c r="B306" s="1006"/>
      <c r="C306" s="1008"/>
      <c r="D306" s="1009"/>
      <c r="E306" s="1009"/>
      <c r="F306" s="1009"/>
      <c r="G306" s="1008"/>
      <c r="H306" s="1008"/>
    </row>
    <row r="307" spans="1:8" s="1026" customFormat="1" ht="36">
      <c r="A307" s="1076" t="s">
        <v>963</v>
      </c>
      <c r="B307" s="1016"/>
      <c r="C307" s="1002" t="s">
        <v>964</v>
      </c>
      <c r="D307" s="1018" t="s">
        <v>965</v>
      </c>
      <c r="E307" s="1018">
        <v>6</v>
      </c>
      <c r="F307" s="1019" t="s">
        <v>11</v>
      </c>
      <c r="G307" s="1004"/>
      <c r="H307" s="1005" t="str">
        <f>IF(G307&lt;&gt;"",E307*G307,"")</f>
        <v/>
      </c>
    </row>
    <row r="308" spans="1:8" s="1026" customFormat="1" ht="12.75">
      <c r="A308" s="1027"/>
      <c r="B308" s="1027"/>
      <c r="C308" s="1028"/>
      <c r="D308" s="1029"/>
      <c r="E308" s="1029"/>
      <c r="F308" s="1030"/>
      <c r="G308" s="1031"/>
      <c r="H308" s="1031"/>
    </row>
    <row r="309" spans="1:8" s="1026" customFormat="1" ht="36">
      <c r="A309" s="1076" t="s">
        <v>966</v>
      </c>
      <c r="B309" s="1016"/>
      <c r="C309" s="1002" t="s">
        <v>967</v>
      </c>
      <c r="D309" s="1018" t="s">
        <v>965</v>
      </c>
      <c r="E309" s="1018">
        <v>3</v>
      </c>
      <c r="F309" s="1019" t="s">
        <v>11</v>
      </c>
      <c r="G309" s="1004"/>
      <c r="H309" s="1005" t="str">
        <f>IF(G309&lt;&gt;"",E309*G309,"")</f>
        <v/>
      </c>
    </row>
    <row r="310" spans="1:8" s="1026" customFormat="1" ht="12.75">
      <c r="A310" s="1027"/>
      <c r="B310" s="1027"/>
      <c r="C310" s="1028"/>
      <c r="D310" s="1029"/>
      <c r="E310" s="1029"/>
      <c r="F310" s="1030"/>
      <c r="G310" s="1031"/>
      <c r="H310" s="1031"/>
    </row>
    <row r="311" spans="1:8" s="1026" customFormat="1" ht="108">
      <c r="A311" s="1076" t="s">
        <v>968</v>
      </c>
      <c r="B311" s="1016" t="s">
        <v>969</v>
      </c>
      <c r="C311" s="1002" t="s">
        <v>970</v>
      </c>
      <c r="D311" s="1018" t="s">
        <v>965</v>
      </c>
      <c r="E311" s="1018">
        <v>1</v>
      </c>
      <c r="F311" s="1019" t="s">
        <v>11</v>
      </c>
      <c r="G311" s="1004"/>
      <c r="H311" s="1005" t="str">
        <f>IF(G311&lt;&gt;"",E311*G311,"")</f>
        <v/>
      </c>
    </row>
    <row r="312" spans="1:8" s="1026" customFormat="1" ht="12.75">
      <c r="A312" s="1027"/>
      <c r="B312" s="1027"/>
      <c r="C312" s="1028"/>
      <c r="D312" s="1029"/>
      <c r="E312" s="1029"/>
      <c r="F312" s="1030"/>
      <c r="G312" s="1031"/>
      <c r="H312" s="1031"/>
    </row>
    <row r="313" spans="1:8" s="1026" customFormat="1" ht="96">
      <c r="A313" s="1076" t="s">
        <v>971</v>
      </c>
      <c r="B313" s="1016" t="s">
        <v>972</v>
      </c>
      <c r="C313" s="1002" t="s">
        <v>973</v>
      </c>
      <c r="D313" s="1018" t="s">
        <v>965</v>
      </c>
      <c r="E313" s="1018">
        <v>3</v>
      </c>
      <c r="F313" s="1019" t="s">
        <v>11</v>
      </c>
      <c r="G313" s="1004"/>
      <c r="H313" s="1005" t="str">
        <f>IF(G313&lt;&gt;"",E313*G313,"")</f>
        <v/>
      </c>
    </row>
    <row r="314" spans="1:8" s="1026" customFormat="1" ht="12.75">
      <c r="A314" s="1027"/>
      <c r="B314" s="1027"/>
      <c r="C314" s="1028"/>
      <c r="D314" s="1029"/>
      <c r="E314" s="1029"/>
      <c r="F314" s="1030"/>
      <c r="G314" s="1031"/>
      <c r="H314" s="1031"/>
    </row>
    <row r="315" spans="1:8" s="1026" customFormat="1" ht="108">
      <c r="A315" s="1076" t="s">
        <v>974</v>
      </c>
      <c r="B315" s="1016" t="s">
        <v>975</v>
      </c>
      <c r="C315" s="1002" t="s">
        <v>976</v>
      </c>
      <c r="D315" s="1018" t="s">
        <v>965</v>
      </c>
      <c r="E315" s="1018">
        <v>1</v>
      </c>
      <c r="F315" s="1019" t="s">
        <v>11</v>
      </c>
      <c r="G315" s="1004"/>
      <c r="H315" s="1005" t="str">
        <f>IF(G315&lt;&gt;"",E315*G315,"")</f>
        <v/>
      </c>
    </row>
    <row r="316" spans="1:8" s="1026" customFormat="1" ht="12.75">
      <c r="A316" s="1027"/>
      <c r="B316" s="1027"/>
      <c r="C316" s="1028"/>
      <c r="D316" s="1029"/>
      <c r="E316" s="1029"/>
      <c r="F316" s="1030"/>
      <c r="G316" s="1031"/>
      <c r="H316" s="1031"/>
    </row>
    <row r="317" spans="1:8" s="1026" customFormat="1" ht="48">
      <c r="A317" s="1076" t="s">
        <v>977</v>
      </c>
      <c r="B317" s="1016"/>
      <c r="C317" s="1002" t="s">
        <v>978</v>
      </c>
      <c r="D317" s="1018" t="s">
        <v>979</v>
      </c>
      <c r="E317" s="1018">
        <v>14</v>
      </c>
      <c r="F317" s="1019" t="s">
        <v>11</v>
      </c>
      <c r="G317" s="1004"/>
      <c r="H317" s="1005" t="str">
        <f>IF(G317&lt;&gt;"",E317*G317,"")</f>
        <v/>
      </c>
    </row>
    <row r="318" spans="1:8" s="1026" customFormat="1" ht="12.75">
      <c r="A318" s="1027"/>
      <c r="B318" s="1027"/>
      <c r="C318" s="1008"/>
      <c r="D318" s="1009"/>
      <c r="E318" s="1009"/>
      <c r="F318" s="1009"/>
      <c r="G318" s="1008"/>
      <c r="H318" s="1008"/>
    </row>
    <row r="319" spans="1:8" s="1026" customFormat="1" ht="24">
      <c r="A319" s="1076" t="s">
        <v>980</v>
      </c>
      <c r="B319" s="1016"/>
      <c r="C319" s="1017" t="s">
        <v>981</v>
      </c>
      <c r="D319" s="1018"/>
      <c r="E319" s="1018">
        <v>20</v>
      </c>
      <c r="F319" s="1019" t="s">
        <v>11</v>
      </c>
      <c r="G319" s="1004"/>
      <c r="H319" s="1005" t="str">
        <f>IF(G319&lt;&gt;"",E319*G319,"")</f>
        <v/>
      </c>
    </row>
    <row r="320" spans="1:8" s="1026" customFormat="1" ht="12.75">
      <c r="A320" s="1027"/>
      <c r="B320" s="1027"/>
      <c r="C320" s="1008"/>
      <c r="D320" s="1009"/>
      <c r="E320" s="1009"/>
      <c r="F320" s="1009"/>
      <c r="G320" s="1008"/>
      <c r="H320" s="1008"/>
    </row>
    <row r="321" spans="1:8" s="1026" customFormat="1" ht="12.75">
      <c r="A321" s="1076" t="s">
        <v>982</v>
      </c>
      <c r="B321" s="1016"/>
      <c r="C321" s="1017" t="s">
        <v>983</v>
      </c>
      <c r="D321" s="1018" t="s">
        <v>945</v>
      </c>
      <c r="E321" s="1018">
        <v>10</v>
      </c>
      <c r="F321" s="1019" t="s">
        <v>11</v>
      </c>
      <c r="G321" s="1004"/>
      <c r="H321" s="1005" t="str">
        <f>IF(G321&lt;&gt;"",E321*G321,"")</f>
        <v/>
      </c>
    </row>
    <row r="322" spans="1:8" s="1026" customFormat="1" ht="12.75">
      <c r="A322" s="1027"/>
      <c r="B322" s="1027"/>
      <c r="C322" s="1008"/>
      <c r="D322" s="1009"/>
      <c r="E322" s="1009"/>
      <c r="F322" s="1009"/>
      <c r="G322" s="1008"/>
      <c r="H322" s="1008"/>
    </row>
    <row r="323" spans="1:8" s="1026" customFormat="1" ht="12.75">
      <c r="A323" s="1076" t="s">
        <v>984</v>
      </c>
      <c r="B323" s="1016"/>
      <c r="C323" s="1020" t="s">
        <v>985</v>
      </c>
      <c r="D323" s="1018"/>
      <c r="E323" s="1018">
        <v>1</v>
      </c>
      <c r="F323" s="1019" t="s">
        <v>11</v>
      </c>
      <c r="G323" s="1004"/>
      <c r="H323" s="1005" t="str">
        <f>IF(G323&lt;&gt;"",E323*G323,"")</f>
        <v/>
      </c>
    </row>
    <row r="324" spans="1:8" s="1026" customFormat="1" ht="12.75">
      <c r="A324" s="1027"/>
      <c r="B324" s="998"/>
      <c r="C324" s="1008"/>
      <c r="D324" s="1009"/>
      <c r="E324" s="1009"/>
      <c r="F324" s="1009"/>
      <c r="G324" s="1008"/>
      <c r="H324" s="1008"/>
    </row>
    <row r="325" spans="1:8" s="1026" customFormat="1" ht="16.5" thickBot="1">
      <c r="A325" s="992" t="s">
        <v>213</v>
      </c>
      <c r="B325" s="1077" t="s">
        <v>986</v>
      </c>
      <c r="C325" s="994"/>
      <c r="D325" s="995"/>
      <c r="E325" s="995">
        <v>1</v>
      </c>
      <c r="F325" s="995" t="s">
        <v>714</v>
      </c>
      <c r="G325" s="996">
        <f>SUM(H328:H338)</f>
        <v>0</v>
      </c>
      <c r="H325" s="997">
        <f>E325*G325</f>
        <v>0</v>
      </c>
    </row>
    <row r="326" spans="1:8" s="1026" customFormat="1" ht="13.5" thickTop="1">
      <c r="A326" s="1006"/>
      <c r="B326" s="1007" t="s">
        <v>730</v>
      </c>
      <c r="C326" s="1008"/>
      <c r="D326" s="1009"/>
      <c r="E326" s="1009"/>
      <c r="F326" s="1009"/>
      <c r="G326" s="1008"/>
      <c r="H326" s="1008"/>
    </row>
    <row r="327" spans="1:8" s="1026" customFormat="1" ht="12.75">
      <c r="A327" s="1027"/>
      <c r="B327" s="998"/>
      <c r="C327" s="1008"/>
      <c r="D327" s="1009"/>
      <c r="E327" s="1009"/>
      <c r="F327" s="1009"/>
      <c r="G327" s="1008"/>
      <c r="H327" s="1008"/>
    </row>
    <row r="328" spans="1:8" s="1026" customFormat="1" ht="24">
      <c r="A328" s="1076" t="s">
        <v>987</v>
      </c>
      <c r="B328" s="1039"/>
      <c r="C328" s="1002" t="s">
        <v>988</v>
      </c>
      <c r="D328" s="1018" t="s">
        <v>953</v>
      </c>
      <c r="E328" s="1003">
        <v>80</v>
      </c>
      <c r="F328" s="1003" t="s">
        <v>340</v>
      </c>
      <c r="G328" s="1004"/>
      <c r="H328" s="1005" t="str">
        <f>IF(G328&lt;&gt;"",E328*G328,"")</f>
        <v/>
      </c>
    </row>
    <row r="329" spans="1:8" s="1026" customFormat="1" ht="12.75">
      <c r="A329" s="1027"/>
      <c r="B329" s="998"/>
      <c r="C329" s="1008"/>
      <c r="D329" s="1009"/>
      <c r="E329" s="1009"/>
      <c r="F329" s="1009"/>
      <c r="G329" s="1008"/>
      <c r="H329" s="1008"/>
    </row>
    <row r="330" spans="1:8" s="1026" customFormat="1" ht="36">
      <c r="A330" s="1076" t="s">
        <v>989</v>
      </c>
      <c r="B330" s="1039"/>
      <c r="C330" s="1002" t="s">
        <v>990</v>
      </c>
      <c r="D330" s="1018" t="s">
        <v>991</v>
      </c>
      <c r="E330" s="1003">
        <v>3</v>
      </c>
      <c r="F330" s="1003" t="s">
        <v>11</v>
      </c>
      <c r="G330" s="1004"/>
      <c r="H330" s="1005" t="str">
        <f>IF(G330&lt;&gt;"",E330*G330,"")</f>
        <v/>
      </c>
    </row>
    <row r="331" spans="1:8" s="1026" customFormat="1" ht="12.75">
      <c r="A331" s="1027"/>
      <c r="B331" s="998"/>
      <c r="C331" s="1008"/>
      <c r="D331" s="1009"/>
      <c r="E331" s="1009"/>
      <c r="F331" s="1009"/>
      <c r="G331" s="1008"/>
      <c r="H331" s="1008"/>
    </row>
    <row r="332" spans="1:8" s="1026" customFormat="1" ht="48">
      <c r="A332" s="1076" t="s">
        <v>992</v>
      </c>
      <c r="B332" s="1039"/>
      <c r="C332" s="1002" t="s">
        <v>993</v>
      </c>
      <c r="D332" s="1018" t="s">
        <v>994</v>
      </c>
      <c r="E332" s="1003">
        <v>3</v>
      </c>
      <c r="F332" s="1003" t="s">
        <v>11</v>
      </c>
      <c r="G332" s="1004"/>
      <c r="H332" s="1005" t="str">
        <f>IF(G332&lt;&gt;"",E332*G332,"")</f>
        <v/>
      </c>
    </row>
    <row r="333" spans="1:8" s="1026" customFormat="1" ht="12.75">
      <c r="A333" s="1027"/>
      <c r="B333" s="998"/>
      <c r="C333" s="1008"/>
      <c r="D333" s="1009"/>
      <c r="E333" s="1009"/>
      <c r="F333" s="1009"/>
      <c r="G333" s="1008"/>
      <c r="H333" s="1008"/>
    </row>
    <row r="334" spans="1:8" s="1026" customFormat="1" ht="12.75">
      <c r="A334" s="1076" t="s">
        <v>995</v>
      </c>
      <c r="B334" s="1039"/>
      <c r="C334" s="1002" t="s">
        <v>996</v>
      </c>
      <c r="D334" s="1018"/>
      <c r="E334" s="1003">
        <v>3</v>
      </c>
      <c r="F334" s="1003" t="s">
        <v>11</v>
      </c>
      <c r="G334" s="1004"/>
      <c r="H334" s="1005" t="str">
        <f>IF(G334&lt;&gt;"",E334*G334,"")</f>
        <v/>
      </c>
    </row>
    <row r="335" spans="1:8" s="1026" customFormat="1" ht="12.75">
      <c r="A335" s="1027"/>
      <c r="B335" s="998"/>
      <c r="C335" s="1008"/>
      <c r="D335" s="1009"/>
      <c r="E335" s="1009"/>
      <c r="F335" s="1009"/>
      <c r="G335" s="1008"/>
      <c r="H335" s="1008"/>
    </row>
    <row r="336" spans="1:8" s="1026" customFormat="1" ht="36">
      <c r="A336" s="1076" t="s">
        <v>997</v>
      </c>
      <c r="B336" s="1039"/>
      <c r="C336" s="1002" t="s">
        <v>998</v>
      </c>
      <c r="D336" s="1018"/>
      <c r="E336" s="1003">
        <v>3</v>
      </c>
      <c r="F336" s="1003" t="s">
        <v>11</v>
      </c>
      <c r="G336" s="1004"/>
      <c r="H336" s="1005" t="str">
        <f>IF(G336&lt;&gt;"",E336*G336,"")</f>
        <v/>
      </c>
    </row>
    <row r="337" spans="1:8" s="1026" customFormat="1" ht="12.75">
      <c r="A337" s="1027"/>
      <c r="B337" s="998"/>
      <c r="C337" s="1008"/>
      <c r="D337" s="1009"/>
      <c r="E337" s="1009"/>
      <c r="F337" s="1009"/>
      <c r="G337" s="1008"/>
      <c r="H337" s="1008"/>
    </row>
    <row r="338" spans="1:8" s="1026" customFormat="1" ht="12.75">
      <c r="A338" s="1076" t="s">
        <v>999</v>
      </c>
      <c r="B338" s="1039"/>
      <c r="C338" s="1002" t="s">
        <v>1000</v>
      </c>
      <c r="D338" s="1018"/>
      <c r="E338" s="1003"/>
      <c r="F338" s="1003" t="s">
        <v>340</v>
      </c>
      <c r="G338" s="1004"/>
      <c r="H338" s="1005" t="str">
        <f>IF(G338&lt;&gt;"",E338*G338,"")</f>
        <v/>
      </c>
    </row>
    <row r="339" spans="1:8" s="1026" customFormat="1" ht="12.75">
      <c r="A339" s="1027"/>
      <c r="B339" s="998"/>
      <c r="C339" s="1008"/>
      <c r="D339" s="1009"/>
      <c r="E339" s="1009"/>
      <c r="F339" s="1009"/>
      <c r="G339" s="1008"/>
      <c r="H339" s="1008"/>
    </row>
    <row r="340" spans="1:8" s="1026" customFormat="1" ht="16.5" thickBot="1">
      <c r="A340" s="992" t="s">
        <v>437</v>
      </c>
      <c r="B340" s="1077" t="s">
        <v>1001</v>
      </c>
      <c r="C340" s="994"/>
      <c r="D340" s="995"/>
      <c r="E340" s="995">
        <v>1</v>
      </c>
      <c r="F340" s="995" t="s">
        <v>714</v>
      </c>
      <c r="G340" s="996">
        <f>SUM(H342:H350)</f>
        <v>0</v>
      </c>
      <c r="H340" s="997">
        <f>E340*G340</f>
        <v>0</v>
      </c>
    </row>
    <row r="341" spans="1:8" s="1026" customFormat="1" ht="13.5" thickTop="1">
      <c r="A341" s="1027"/>
      <c r="B341" s="998"/>
      <c r="C341" s="1008"/>
      <c r="D341" s="1009"/>
      <c r="E341" s="1009"/>
      <c r="F341" s="1009"/>
      <c r="G341" s="1008"/>
      <c r="H341" s="1008"/>
    </row>
    <row r="342" spans="1:8" s="1026" customFormat="1" ht="12.75">
      <c r="A342" s="1076" t="s">
        <v>1002</v>
      </c>
      <c r="B342" s="1016"/>
      <c r="C342" s="1078" t="s">
        <v>1003</v>
      </c>
      <c r="D342" s="1018"/>
      <c r="E342" s="1018">
        <v>18</v>
      </c>
      <c r="F342" s="1019" t="s">
        <v>11</v>
      </c>
      <c r="G342" s="1004"/>
      <c r="H342" s="1005" t="str">
        <f>IF(G342&lt;&gt;"",E342*G342,"")</f>
        <v/>
      </c>
    </row>
    <row r="343" spans="1:8" s="1026" customFormat="1" ht="12.75">
      <c r="A343" s="1027"/>
      <c r="B343" s="998"/>
      <c r="C343" s="1008"/>
      <c r="D343" s="1009"/>
      <c r="E343" s="1009"/>
      <c r="F343" s="1009"/>
      <c r="G343" s="1008"/>
      <c r="H343" s="1008"/>
    </row>
    <row r="344" spans="1:8" s="1026" customFormat="1" ht="24">
      <c r="A344" s="1076" t="s">
        <v>1004</v>
      </c>
      <c r="B344" s="1016"/>
      <c r="C344" s="1072" t="s">
        <v>1005</v>
      </c>
      <c r="D344" s="1018"/>
      <c r="E344" s="1018">
        <v>30</v>
      </c>
      <c r="F344" s="1019" t="s">
        <v>11</v>
      </c>
      <c r="G344" s="1004"/>
      <c r="H344" s="1005" t="str">
        <f>IF(G344&lt;&gt;"",E344*G344,"")</f>
        <v/>
      </c>
    </row>
    <row r="345" spans="1:8" s="1026" customFormat="1" ht="12.75">
      <c r="A345" s="1027"/>
      <c r="B345" s="998"/>
      <c r="C345" s="1008"/>
      <c r="D345" s="1009"/>
      <c r="E345" s="1009"/>
      <c r="F345" s="1009"/>
      <c r="G345" s="1008"/>
      <c r="H345" s="1008"/>
    </row>
    <row r="346" spans="1:8" s="1026" customFormat="1" ht="24">
      <c r="A346" s="1076" t="s">
        <v>1006</v>
      </c>
      <c r="B346" s="1016"/>
      <c r="C346" s="1020" t="s">
        <v>1007</v>
      </c>
      <c r="D346" s="1018"/>
      <c r="E346" s="1018">
        <v>1</v>
      </c>
      <c r="F346" s="1019" t="s">
        <v>11</v>
      </c>
      <c r="G346" s="1004"/>
      <c r="H346" s="1005" t="str">
        <f>IF(G346&lt;&gt;"",E346*G346,"")</f>
        <v/>
      </c>
    </row>
    <row r="347" spans="1:8" s="1026" customFormat="1" ht="13.5" customHeight="1">
      <c r="A347" s="1027"/>
      <c r="B347" s="1023"/>
      <c r="C347" s="1024"/>
      <c r="D347" s="1025"/>
      <c r="E347" s="1025"/>
      <c r="F347" s="1025"/>
      <c r="G347" s="1024"/>
      <c r="H347" s="1024"/>
    </row>
    <row r="348" spans="1:8" s="1026" customFormat="1" ht="24">
      <c r="A348" s="1076" t="s">
        <v>1008</v>
      </c>
      <c r="B348" s="1016"/>
      <c r="C348" s="1020" t="s">
        <v>1009</v>
      </c>
      <c r="D348" s="1018"/>
      <c r="E348" s="1018">
        <v>1</v>
      </c>
      <c r="F348" s="1019" t="s">
        <v>11</v>
      </c>
      <c r="G348" s="1004"/>
      <c r="H348" s="1005" t="str">
        <f>IF(G348&lt;&gt;"",E348*G348,"")</f>
        <v/>
      </c>
    </row>
    <row r="349" spans="1:8" s="1026" customFormat="1" ht="13.5" customHeight="1">
      <c r="A349" s="1027"/>
      <c r="B349" s="1023"/>
      <c r="C349" s="1024"/>
      <c r="D349" s="1025"/>
      <c r="E349" s="1025"/>
      <c r="F349" s="1025"/>
      <c r="G349" s="1024"/>
      <c r="H349" s="1024"/>
    </row>
    <row r="350" spans="1:8" s="1026" customFormat="1" ht="24">
      <c r="A350" s="1076" t="s">
        <v>1010</v>
      </c>
      <c r="B350" s="1016"/>
      <c r="C350" s="1020" t="s">
        <v>1011</v>
      </c>
      <c r="D350" s="1018"/>
      <c r="E350" s="1018">
        <v>1</v>
      </c>
      <c r="F350" s="1019" t="s">
        <v>11</v>
      </c>
      <c r="G350" s="1004"/>
      <c r="H350" s="1005" t="str">
        <f>IF(G350&lt;&gt;"",E350*G350,"")</f>
        <v/>
      </c>
    </row>
    <row r="351" spans="1:8" s="1026" customFormat="1" ht="13.5" customHeight="1">
      <c r="A351" s="1022"/>
      <c r="B351" s="1023"/>
      <c r="C351" s="1024"/>
      <c r="D351" s="1025"/>
      <c r="E351" s="1025"/>
      <c r="F351" s="1025"/>
      <c r="G351" s="1024"/>
      <c r="H351" s="1024"/>
    </row>
    <row r="352" spans="1:8" s="1026" customFormat="1" ht="13.5" thickBot="1">
      <c r="A352" s="1027"/>
      <c r="B352" s="1027"/>
      <c r="C352" s="1028"/>
      <c r="D352" s="1029"/>
      <c r="E352" s="1029"/>
      <c r="F352" s="1030"/>
      <c r="G352" s="1031"/>
      <c r="H352" s="1031"/>
    </row>
    <row r="353" spans="1:8" s="1026" customFormat="1" ht="16.5" thickBot="1">
      <c r="A353" s="1079" t="s">
        <v>214</v>
      </c>
      <c r="B353" s="979" t="s">
        <v>1012</v>
      </c>
      <c r="C353" s="979"/>
      <c r="D353" s="980"/>
      <c r="E353" s="980"/>
      <c r="F353" s="980"/>
      <c r="G353" s="981"/>
      <c r="H353" s="982">
        <f>SUM(H355,H378,H397,H406)</f>
        <v>0</v>
      </c>
    </row>
    <row r="354" spans="1:8" s="1026" customFormat="1" ht="12.75">
      <c r="A354" s="1080"/>
      <c r="B354" s="1080"/>
      <c r="C354" s="1081"/>
      <c r="D354" s="1082"/>
      <c r="E354" s="1082"/>
      <c r="F354" s="1083"/>
      <c r="G354" s="1031"/>
      <c r="H354" s="1046"/>
    </row>
    <row r="355" spans="1:8" s="1026" customFormat="1" ht="16.5" thickBot="1">
      <c r="A355" s="992" t="s">
        <v>384</v>
      </c>
      <c r="B355" s="993" t="s">
        <v>729</v>
      </c>
      <c r="C355" s="994"/>
      <c r="D355" s="995"/>
      <c r="E355" s="995">
        <v>1</v>
      </c>
      <c r="F355" s="995" t="s">
        <v>714</v>
      </c>
      <c r="G355" s="996">
        <f>SUM(H358:H376)</f>
        <v>0</v>
      </c>
      <c r="H355" s="997">
        <f>E355*G355</f>
        <v>0</v>
      </c>
    </row>
    <row r="356" spans="1:8" s="1026" customFormat="1" ht="13.5" thickTop="1">
      <c r="A356" s="1006"/>
      <c r="B356" s="1007" t="s">
        <v>730</v>
      </c>
      <c r="C356" s="1008"/>
      <c r="D356" s="1009"/>
      <c r="E356" s="1009"/>
      <c r="F356" s="1009"/>
      <c r="G356" s="1008"/>
      <c r="H356" s="1008"/>
    </row>
    <row r="357" spans="1:8" s="1026" customFormat="1" ht="12.75">
      <c r="A357" s="1006"/>
      <c r="B357" s="1006"/>
      <c r="C357" s="1008"/>
      <c r="D357" s="1009"/>
      <c r="E357" s="1009"/>
      <c r="F357" s="1009"/>
      <c r="G357" s="1008"/>
      <c r="H357" s="1008"/>
    </row>
    <row r="358" spans="1:8" s="1026" customFormat="1" ht="24">
      <c r="A358" s="1016" t="s">
        <v>1013</v>
      </c>
      <c r="B358" s="1016"/>
      <c r="C358" s="1002" t="s">
        <v>1014</v>
      </c>
      <c r="D358" s="1018" t="s">
        <v>953</v>
      </c>
      <c r="E358" s="1018">
        <v>390</v>
      </c>
      <c r="F358" s="1019" t="s">
        <v>340</v>
      </c>
      <c r="G358" s="1004"/>
      <c r="H358" s="1005" t="str">
        <f>IF(G358&lt;&gt;"",E358*G358,"")</f>
        <v/>
      </c>
    </row>
    <row r="359" spans="1:8" s="1026" customFormat="1" ht="12.75">
      <c r="A359" s="1006"/>
      <c r="B359" s="1006"/>
      <c r="C359" s="1008"/>
      <c r="D359" s="1009"/>
      <c r="E359" s="1009"/>
      <c r="F359" s="1009"/>
      <c r="G359" s="1008"/>
      <c r="H359" s="1008"/>
    </row>
    <row r="360" spans="1:8" s="1026" customFormat="1" ht="24">
      <c r="A360" s="1016" t="s">
        <v>1015</v>
      </c>
      <c r="B360" s="1016"/>
      <c r="C360" s="1017" t="s">
        <v>1016</v>
      </c>
      <c r="D360" s="1018" t="s">
        <v>1017</v>
      </c>
      <c r="E360" s="1018">
        <v>260</v>
      </c>
      <c r="F360" s="1019" t="s">
        <v>340</v>
      </c>
      <c r="G360" s="1004"/>
      <c r="H360" s="1005" t="str">
        <f>IF(G360&lt;&gt;"",E360*G360,"")</f>
        <v/>
      </c>
    </row>
    <row r="361" spans="1:8" s="1026" customFormat="1" ht="12.75">
      <c r="A361" s="1006"/>
      <c r="B361" s="1006"/>
      <c r="C361" s="1008"/>
      <c r="D361" s="1009"/>
      <c r="E361" s="1009"/>
      <c r="F361" s="1009"/>
      <c r="G361" s="1008"/>
      <c r="H361" s="1008"/>
    </row>
    <row r="362" spans="1:8" s="1026" customFormat="1" ht="24">
      <c r="A362" s="1016" t="s">
        <v>1018</v>
      </c>
      <c r="B362" s="1016"/>
      <c r="C362" s="1017" t="s">
        <v>1019</v>
      </c>
      <c r="D362" s="1018" t="s">
        <v>1017</v>
      </c>
      <c r="E362" s="1018">
        <v>40</v>
      </c>
      <c r="F362" s="1019" t="s">
        <v>340</v>
      </c>
      <c r="G362" s="1004"/>
      <c r="H362" s="1005" t="str">
        <f>IF(G362&lt;&gt;"",E362*G362,"")</f>
        <v/>
      </c>
    </row>
    <row r="363" spans="1:8" s="1026" customFormat="1" ht="12.75">
      <c r="A363" s="1006"/>
      <c r="B363" s="1006"/>
      <c r="C363" s="1008"/>
      <c r="D363" s="1009"/>
      <c r="E363" s="1009"/>
      <c r="F363" s="1009"/>
      <c r="G363" s="1008"/>
      <c r="H363" s="1008"/>
    </row>
    <row r="364" spans="1:8" s="1026" customFormat="1" ht="24">
      <c r="A364" s="1016" t="s">
        <v>1020</v>
      </c>
      <c r="B364" s="1016"/>
      <c r="C364" s="1017" t="s">
        <v>1021</v>
      </c>
      <c r="D364" s="1018" t="s">
        <v>1017</v>
      </c>
      <c r="E364" s="1018">
        <v>80</v>
      </c>
      <c r="F364" s="1019" t="s">
        <v>340</v>
      </c>
      <c r="G364" s="1004"/>
      <c r="H364" s="1005" t="str">
        <f>IF(G364&lt;&gt;"",E364*G364,"")</f>
        <v/>
      </c>
    </row>
    <row r="365" spans="1:8" s="1026" customFormat="1" ht="12.75">
      <c r="A365" s="1006"/>
      <c r="B365" s="1006"/>
      <c r="C365" s="1008"/>
      <c r="D365" s="1009"/>
      <c r="E365" s="1009"/>
      <c r="F365" s="1009"/>
      <c r="G365" s="1008"/>
      <c r="H365" s="1008"/>
    </row>
    <row r="366" spans="1:8" s="1026" customFormat="1" ht="24">
      <c r="A366" s="1016" t="s">
        <v>1022</v>
      </c>
      <c r="B366" s="1016"/>
      <c r="C366" s="1017" t="s">
        <v>1023</v>
      </c>
      <c r="D366" s="1018" t="s">
        <v>1017</v>
      </c>
      <c r="E366" s="1018">
        <v>40</v>
      </c>
      <c r="F366" s="1019" t="s">
        <v>340</v>
      </c>
      <c r="G366" s="1004"/>
      <c r="H366" s="1005" t="str">
        <f>IF(G366&lt;&gt;"",E366*G366,"")</f>
        <v/>
      </c>
    </row>
    <row r="367" spans="1:8" s="1026" customFormat="1" ht="12.75">
      <c r="A367" s="1006"/>
      <c r="B367" s="1006"/>
      <c r="C367" s="1008"/>
      <c r="D367" s="1009"/>
      <c r="E367" s="1009"/>
      <c r="F367" s="1009"/>
      <c r="G367" s="1008"/>
      <c r="H367" s="1008"/>
    </row>
    <row r="368" spans="1:8" s="1026" customFormat="1" ht="24">
      <c r="A368" s="1016" t="s">
        <v>1024</v>
      </c>
      <c r="B368" s="1016"/>
      <c r="C368" s="1017" t="s">
        <v>1025</v>
      </c>
      <c r="D368" s="1018" t="s">
        <v>1017</v>
      </c>
      <c r="E368" s="1018">
        <v>20</v>
      </c>
      <c r="F368" s="1019" t="s">
        <v>340</v>
      </c>
      <c r="G368" s="1004"/>
      <c r="H368" s="1005" t="str">
        <f>IF(G368&lt;&gt;"",E368*G368,"")</f>
        <v/>
      </c>
    </row>
    <row r="369" spans="1:8" s="1026" customFormat="1" ht="12.75">
      <c r="A369" s="1006"/>
      <c r="B369" s="1006"/>
      <c r="C369" s="1008"/>
      <c r="D369" s="1009"/>
      <c r="E369" s="1009"/>
      <c r="F369" s="1009"/>
      <c r="G369" s="1008"/>
      <c r="H369" s="1008"/>
    </row>
    <row r="370" spans="1:8" s="1026" customFormat="1" ht="24">
      <c r="A370" s="1016" t="s">
        <v>1026</v>
      </c>
      <c r="B370" s="1016"/>
      <c r="C370" s="1017" t="s">
        <v>1027</v>
      </c>
      <c r="D370" s="1018" t="s">
        <v>1017</v>
      </c>
      <c r="E370" s="1018">
        <v>20</v>
      </c>
      <c r="F370" s="1019" t="s">
        <v>340</v>
      </c>
      <c r="G370" s="1004"/>
      <c r="H370" s="1005" t="str">
        <f>IF(G370&lt;&gt;"",E370*G370,"")</f>
        <v/>
      </c>
    </row>
    <row r="371" spans="1:8" s="1026" customFormat="1" ht="12.75">
      <c r="A371" s="1006"/>
      <c r="B371" s="1006"/>
      <c r="C371" s="1008"/>
      <c r="D371" s="1009"/>
      <c r="E371" s="1009"/>
      <c r="F371" s="1009"/>
      <c r="G371" s="1008"/>
      <c r="H371" s="1008"/>
    </row>
    <row r="372" spans="1:8" s="1026" customFormat="1" ht="24">
      <c r="A372" s="1016" t="s">
        <v>942</v>
      </c>
      <c r="B372" s="1016"/>
      <c r="C372" s="1002" t="s">
        <v>959</v>
      </c>
      <c r="D372" s="1018"/>
      <c r="E372" s="1018">
        <v>300</v>
      </c>
      <c r="F372" s="1019" t="s">
        <v>340</v>
      </c>
      <c r="G372" s="1004"/>
      <c r="H372" s="1005" t="str">
        <f>IF(G372&lt;&gt;"",E372*G372,"")</f>
        <v/>
      </c>
    </row>
    <row r="373" spans="1:8" s="1026" customFormat="1" ht="12.75">
      <c r="A373" s="1006"/>
      <c r="B373" s="1006"/>
      <c r="C373" s="1008"/>
      <c r="D373" s="1009"/>
      <c r="E373" s="1009"/>
      <c r="F373" s="1009"/>
      <c r="G373" s="1008"/>
      <c r="H373" s="1008"/>
    </row>
    <row r="374" spans="1:8" s="1026" customFormat="1" ht="24">
      <c r="A374" s="1016" t="s">
        <v>946</v>
      </c>
      <c r="B374" s="1016"/>
      <c r="C374" s="1017" t="s">
        <v>1028</v>
      </c>
      <c r="D374" s="1018"/>
      <c r="E374" s="1018">
        <v>10</v>
      </c>
      <c r="F374" s="1019" t="s">
        <v>340</v>
      </c>
      <c r="G374" s="1004"/>
      <c r="H374" s="1005" t="str">
        <f>IF(G374&lt;&gt;"",E374*G374,"")</f>
        <v/>
      </c>
    </row>
    <row r="375" spans="1:8" s="1026" customFormat="1" ht="12.75">
      <c r="A375" s="1006"/>
      <c r="B375" s="1080"/>
      <c r="C375" s="1081"/>
      <c r="D375" s="1082"/>
      <c r="E375" s="1082"/>
      <c r="F375" s="1083"/>
      <c r="G375" s="1031"/>
      <c r="H375" s="1008"/>
    </row>
    <row r="376" spans="1:8" s="1026" customFormat="1" ht="24">
      <c r="A376" s="1006"/>
      <c r="B376" s="1016"/>
      <c r="C376" s="1002" t="s">
        <v>961</v>
      </c>
      <c r="D376" s="1018"/>
      <c r="E376" s="1018">
        <v>10</v>
      </c>
      <c r="F376" s="1019" t="s">
        <v>340</v>
      </c>
      <c r="G376" s="1004"/>
      <c r="H376" s="1005" t="str">
        <f>IF(G376&lt;&gt;"",E376*G376,"")</f>
        <v/>
      </c>
    </row>
    <row r="377" spans="1:8" s="1026" customFormat="1" ht="12.75">
      <c r="A377" s="1006"/>
      <c r="B377" s="1080"/>
      <c r="C377" s="1081"/>
      <c r="D377" s="1082"/>
      <c r="E377" s="1082"/>
      <c r="F377" s="1083"/>
      <c r="G377" s="1031"/>
      <c r="H377" s="1008"/>
    </row>
    <row r="378" spans="1:8" s="1026" customFormat="1" ht="16.5" thickBot="1">
      <c r="A378" s="992" t="s">
        <v>385</v>
      </c>
      <c r="B378" s="993" t="s">
        <v>1029</v>
      </c>
      <c r="C378" s="994"/>
      <c r="D378" s="995"/>
      <c r="E378" s="995">
        <v>1</v>
      </c>
      <c r="F378" s="995" t="s">
        <v>714</v>
      </c>
      <c r="G378" s="996">
        <f>SUM(H381:H395)</f>
        <v>0</v>
      </c>
      <c r="H378" s="997">
        <f>E378*G378</f>
        <v>0</v>
      </c>
    </row>
    <row r="379" spans="1:8" s="1026" customFormat="1" ht="13.5" thickTop="1">
      <c r="A379" s="1027"/>
      <c r="B379" s="912" t="s">
        <v>918</v>
      </c>
      <c r="C379" s="1028"/>
      <c r="D379" s="1029"/>
      <c r="E379" s="1029"/>
      <c r="F379" s="1030"/>
      <c r="G379" s="1031"/>
      <c r="H379" s="1031"/>
    </row>
    <row r="380" spans="1:8" s="1026" customFormat="1" ht="12.75">
      <c r="A380" s="1027"/>
      <c r="B380" s="1027"/>
      <c r="C380" s="1028"/>
      <c r="D380" s="1029"/>
      <c r="E380" s="1029"/>
      <c r="F380" s="1030"/>
      <c r="G380" s="1031"/>
      <c r="H380" s="1031"/>
    </row>
    <row r="381" spans="1:8" s="1026" customFormat="1" ht="48">
      <c r="A381" s="1016" t="s">
        <v>1030</v>
      </c>
      <c r="B381" s="1016"/>
      <c r="C381" s="1002" t="s">
        <v>1031</v>
      </c>
      <c r="D381" s="1018" t="s">
        <v>965</v>
      </c>
      <c r="E381" s="1018">
        <v>24</v>
      </c>
      <c r="F381" s="1019" t="s">
        <v>11</v>
      </c>
      <c r="G381" s="1004"/>
      <c r="H381" s="1005" t="str">
        <f>IF(G381&lt;&gt;"",E381*G381,"")</f>
        <v/>
      </c>
    </row>
    <row r="382" spans="1:8" s="1026" customFormat="1" ht="12.75">
      <c r="A382" s="1027"/>
      <c r="B382" s="1027"/>
      <c r="C382" s="1028"/>
      <c r="D382" s="1029"/>
      <c r="E382" s="1029"/>
      <c r="F382" s="1030"/>
      <c r="G382" s="1031"/>
      <c r="H382" s="1031"/>
    </row>
    <row r="383" spans="1:8" s="1026" customFormat="1" ht="36">
      <c r="A383" s="1016" t="s">
        <v>1032</v>
      </c>
      <c r="B383" s="1016"/>
      <c r="C383" s="1002" t="s">
        <v>1033</v>
      </c>
      <c r="D383" s="1018" t="s">
        <v>965</v>
      </c>
      <c r="E383" s="1018">
        <v>16</v>
      </c>
      <c r="F383" s="1019" t="s">
        <v>11</v>
      </c>
      <c r="G383" s="1004"/>
      <c r="H383" s="1005" t="str">
        <f>IF(G383&lt;&gt;"",E383*G383,"")</f>
        <v/>
      </c>
    </row>
    <row r="384" spans="1:8" s="1026" customFormat="1" ht="12.75">
      <c r="A384" s="1027"/>
      <c r="B384" s="1027"/>
      <c r="C384" s="1028"/>
      <c r="D384" s="1029"/>
      <c r="E384" s="1029"/>
      <c r="F384" s="1030"/>
      <c r="G384" s="1031"/>
      <c r="H384" s="1031"/>
    </row>
    <row r="385" spans="1:8" s="1026" customFormat="1" ht="48">
      <c r="A385" s="1016" t="s">
        <v>1034</v>
      </c>
      <c r="B385" s="1016"/>
      <c r="C385" s="1002" t="s">
        <v>1035</v>
      </c>
      <c r="D385" s="1018" t="s">
        <v>965</v>
      </c>
      <c r="E385" s="1018">
        <v>1</v>
      </c>
      <c r="F385" s="1019" t="s">
        <v>11</v>
      </c>
      <c r="G385" s="1004"/>
      <c r="H385" s="1005" t="str">
        <f>IF(G385&lt;&gt;"",E385*G385,"")</f>
        <v/>
      </c>
    </row>
    <row r="386" spans="1:8" s="1026" customFormat="1" ht="12.75">
      <c r="A386" s="1027"/>
      <c r="B386" s="1027"/>
      <c r="C386" s="1028"/>
      <c r="D386" s="1029"/>
      <c r="E386" s="1029"/>
      <c r="F386" s="1030"/>
      <c r="G386" s="1031"/>
      <c r="H386" s="1031"/>
    </row>
    <row r="387" spans="1:8" s="1026" customFormat="1" ht="72">
      <c r="A387" s="1016" t="s">
        <v>1036</v>
      </c>
      <c r="B387" s="1016" t="s">
        <v>1037</v>
      </c>
      <c r="C387" s="1002" t="s">
        <v>1038</v>
      </c>
      <c r="D387" s="1018" t="s">
        <v>965</v>
      </c>
      <c r="E387" s="1018">
        <v>4</v>
      </c>
      <c r="F387" s="1019" t="s">
        <v>11</v>
      </c>
      <c r="G387" s="1004"/>
      <c r="H387" s="1005" t="str">
        <f>IF(G387&lt;&gt;"",E387*G387,"")</f>
        <v/>
      </c>
    </row>
    <row r="388" spans="1:8" s="1026" customFormat="1" ht="12.75">
      <c r="A388" s="1027"/>
      <c r="B388" s="1027"/>
      <c r="C388" s="1028"/>
      <c r="D388" s="1029"/>
      <c r="E388" s="1029"/>
      <c r="F388" s="1030"/>
      <c r="G388" s="1031"/>
      <c r="H388" s="1031"/>
    </row>
    <row r="389" spans="1:8" s="1026" customFormat="1" ht="72">
      <c r="A389" s="1016" t="s">
        <v>1039</v>
      </c>
      <c r="B389" s="1016" t="s">
        <v>1040</v>
      </c>
      <c r="C389" s="1002" t="s">
        <v>1041</v>
      </c>
      <c r="D389" s="1018" t="s">
        <v>965</v>
      </c>
      <c r="E389" s="1018">
        <v>2</v>
      </c>
      <c r="F389" s="1019" t="s">
        <v>11</v>
      </c>
      <c r="G389" s="1004"/>
      <c r="H389" s="1005" t="str">
        <f>IF(G389&lt;&gt;"",E389*G389,"")</f>
        <v/>
      </c>
    </row>
    <row r="390" spans="1:8" s="1026" customFormat="1" ht="12.75">
      <c r="A390" s="1027"/>
      <c r="B390" s="1027"/>
      <c r="C390" s="1028"/>
      <c r="D390" s="1029"/>
      <c r="E390" s="1029"/>
      <c r="F390" s="1030"/>
      <c r="G390" s="1031"/>
      <c r="H390" s="1031"/>
    </row>
    <row r="391" spans="1:8" s="1026" customFormat="1" ht="24">
      <c r="A391" s="1016" t="s">
        <v>1042</v>
      </c>
      <c r="B391" s="1016"/>
      <c r="C391" s="1002" t="s">
        <v>1043</v>
      </c>
      <c r="D391" s="1018"/>
      <c r="E391" s="1018">
        <v>2</v>
      </c>
      <c r="F391" s="1019" t="s">
        <v>11</v>
      </c>
      <c r="G391" s="1004"/>
      <c r="H391" s="1005" t="str">
        <f>IF(G391&lt;&gt;"",E391*G391,"")</f>
        <v/>
      </c>
    </row>
    <row r="392" spans="1:8" s="1026" customFormat="1" ht="12.75">
      <c r="A392" s="1027"/>
      <c r="B392" s="1027"/>
      <c r="C392" s="1028"/>
      <c r="D392" s="1029"/>
      <c r="E392" s="1029"/>
      <c r="F392" s="1030"/>
      <c r="G392" s="1031"/>
      <c r="H392" s="1031"/>
    </row>
    <row r="393" spans="1:8" s="1026" customFormat="1" ht="24">
      <c r="A393" s="1016" t="s">
        <v>1044</v>
      </c>
      <c r="B393" s="1016"/>
      <c r="C393" s="1017" t="s">
        <v>981</v>
      </c>
      <c r="D393" s="1018"/>
      <c r="E393" s="1018">
        <v>10</v>
      </c>
      <c r="F393" s="1019" t="s">
        <v>11</v>
      </c>
      <c r="G393" s="1004"/>
      <c r="H393" s="1005" t="str">
        <f>IF(G393&lt;&gt;"",E393*G393,"")</f>
        <v/>
      </c>
    </row>
    <row r="394" spans="1:8" s="1026" customFormat="1" ht="12.75">
      <c r="A394" s="1027"/>
      <c r="B394" s="1080"/>
      <c r="C394" s="1081"/>
      <c r="D394" s="1082"/>
      <c r="E394" s="1082"/>
      <c r="F394" s="1083"/>
      <c r="G394" s="1031"/>
      <c r="H394" s="1046"/>
    </row>
    <row r="395" spans="1:8" s="1026" customFormat="1" ht="108">
      <c r="A395" s="1016" t="s">
        <v>1045</v>
      </c>
      <c r="B395" s="1016" t="s">
        <v>1046</v>
      </c>
      <c r="C395" s="1002" t="s">
        <v>1047</v>
      </c>
      <c r="D395" s="1018" t="s">
        <v>1048</v>
      </c>
      <c r="E395" s="1018">
        <v>1</v>
      </c>
      <c r="F395" s="1019" t="s">
        <v>11</v>
      </c>
      <c r="G395" s="1004"/>
      <c r="H395" s="1005" t="str">
        <f>IF(G395&lt;&gt;"",E395*G395,"")</f>
        <v/>
      </c>
    </row>
    <row r="396" spans="1:8" s="1026" customFormat="1" ht="12.75">
      <c r="A396" s="1080"/>
      <c r="B396" s="1080"/>
      <c r="C396" s="1081"/>
      <c r="D396" s="1082"/>
      <c r="E396" s="1082"/>
      <c r="F396" s="1083"/>
      <c r="G396" s="1031"/>
      <c r="H396" s="1046"/>
    </row>
    <row r="397" spans="1:8" s="1026" customFormat="1" ht="16.5" thickBot="1">
      <c r="A397" s="992" t="s">
        <v>386</v>
      </c>
      <c r="B397" s="993" t="s">
        <v>1049</v>
      </c>
      <c r="C397" s="994"/>
      <c r="D397" s="995"/>
      <c r="E397" s="995">
        <v>1</v>
      </c>
      <c r="F397" s="995" t="s">
        <v>714</v>
      </c>
      <c r="G397" s="996">
        <f>SUM(H400:H404)</f>
        <v>0</v>
      </c>
      <c r="H397" s="997">
        <f>E397*G397</f>
        <v>0</v>
      </c>
    </row>
    <row r="398" spans="1:8" s="1026" customFormat="1" ht="13.5" thickTop="1">
      <c r="A398" s="1027"/>
      <c r="B398" s="912" t="s">
        <v>918</v>
      </c>
      <c r="C398" s="1028"/>
      <c r="D398" s="1029"/>
      <c r="E398" s="1029"/>
      <c r="F398" s="1030"/>
      <c r="G398" s="1031"/>
      <c r="H398" s="1031"/>
    </row>
    <row r="399" spans="1:8" s="1026" customFormat="1" ht="12.75">
      <c r="A399" s="1080"/>
      <c r="B399" s="1080"/>
      <c r="C399" s="1081"/>
      <c r="D399" s="1082"/>
      <c r="E399" s="1082"/>
      <c r="F399" s="1083"/>
      <c r="G399" s="1031"/>
      <c r="H399" s="1046"/>
    </row>
    <row r="400" spans="1:8" s="1026" customFormat="1" ht="48">
      <c r="A400" s="1016" t="s">
        <v>1050</v>
      </c>
      <c r="B400" s="1016"/>
      <c r="C400" s="1002" t="s">
        <v>1051</v>
      </c>
      <c r="D400" s="1018" t="s">
        <v>888</v>
      </c>
      <c r="E400" s="1018">
        <v>1</v>
      </c>
      <c r="F400" s="1019" t="s">
        <v>11</v>
      </c>
      <c r="G400" s="1004"/>
      <c r="H400" s="1005" t="str">
        <f>IF(G400&lt;&gt;"",E400*G400,"")</f>
        <v/>
      </c>
    </row>
    <row r="401" spans="1:8" s="1026" customFormat="1" ht="12.75">
      <c r="A401" s="1080"/>
      <c r="B401" s="1080"/>
      <c r="C401" s="1081"/>
      <c r="D401" s="1083"/>
      <c r="E401" s="1083"/>
      <c r="F401" s="1083"/>
      <c r="G401" s="1031"/>
      <c r="H401" s="1046"/>
    </row>
    <row r="402" spans="1:8" s="1026" customFormat="1" ht="24">
      <c r="A402" s="1016" t="s">
        <v>1052</v>
      </c>
      <c r="B402" s="1016"/>
      <c r="C402" s="1002" t="s">
        <v>1053</v>
      </c>
      <c r="D402" s="1018" t="s">
        <v>888</v>
      </c>
      <c r="E402" s="1018">
        <v>1</v>
      </c>
      <c r="F402" s="1019" t="s">
        <v>11</v>
      </c>
      <c r="G402" s="1004"/>
      <c r="H402" s="1005" t="str">
        <f>IF(G402&lt;&gt;"",E402*G402,"")</f>
        <v/>
      </c>
    </row>
    <row r="403" spans="1:8" s="1026" customFormat="1" ht="12.75">
      <c r="A403" s="1080"/>
      <c r="B403" s="1080"/>
      <c r="C403" s="1081"/>
      <c r="D403" s="1083"/>
      <c r="E403" s="1083"/>
      <c r="F403" s="1083"/>
      <c r="G403" s="1031"/>
      <c r="H403" s="1046"/>
    </row>
    <row r="404" spans="1:8" s="1026" customFormat="1" ht="12.75">
      <c r="A404" s="1016" t="s">
        <v>1054</v>
      </c>
      <c r="B404" s="1016"/>
      <c r="C404" s="1002" t="s">
        <v>1055</v>
      </c>
      <c r="D404" s="1018" t="s">
        <v>1056</v>
      </c>
      <c r="E404" s="1018">
        <v>1</v>
      </c>
      <c r="F404" s="1019" t="s">
        <v>11</v>
      </c>
      <c r="G404" s="1004"/>
      <c r="H404" s="1005" t="str">
        <f>IF(G404&lt;&gt;"",E404*G404,"")</f>
        <v/>
      </c>
    </row>
    <row r="405" spans="1:8" s="1026" customFormat="1" ht="12.75">
      <c r="A405" s="1080"/>
      <c r="B405" s="1080"/>
      <c r="C405" s="1081"/>
      <c r="D405" s="1082"/>
      <c r="E405" s="1082"/>
      <c r="F405" s="1083"/>
      <c r="G405" s="1031"/>
      <c r="H405" s="1046"/>
    </row>
    <row r="406" spans="1:8" s="1026" customFormat="1" ht="16.5" thickBot="1">
      <c r="A406" s="992" t="s">
        <v>387</v>
      </c>
      <c r="B406" s="993" t="s">
        <v>1057</v>
      </c>
      <c r="C406" s="994"/>
      <c r="D406" s="995"/>
      <c r="E406" s="995">
        <v>1</v>
      </c>
      <c r="F406" s="995" t="s">
        <v>714</v>
      </c>
      <c r="G406" s="996">
        <f>SUM(H408:H414)</f>
        <v>0</v>
      </c>
      <c r="H406" s="997">
        <f>E406*G406</f>
        <v>0</v>
      </c>
    </row>
    <row r="407" spans="1:8" s="1026" customFormat="1" ht="13.5" thickTop="1">
      <c r="A407" s="998"/>
      <c r="B407" s="998"/>
      <c r="C407" s="1008"/>
      <c r="D407" s="1009"/>
      <c r="E407" s="1009"/>
      <c r="F407" s="1009"/>
      <c r="G407" s="1008"/>
      <c r="H407" s="1008"/>
    </row>
    <row r="408" spans="1:8" s="1026" customFormat="1" ht="12.75">
      <c r="A408" s="1016" t="s">
        <v>1058</v>
      </c>
      <c r="B408" s="1016"/>
      <c r="C408" s="1020" t="s">
        <v>1059</v>
      </c>
      <c r="D408" s="1018"/>
      <c r="E408" s="1018">
        <v>30</v>
      </c>
      <c r="F408" s="1019" t="s">
        <v>11</v>
      </c>
      <c r="G408" s="1004"/>
      <c r="H408" s="1005" t="str">
        <f>IF(G408&lt;&gt;"",E408*G408,"")</f>
        <v/>
      </c>
    </row>
    <row r="409" spans="1:8" s="1026" customFormat="1" ht="12.75">
      <c r="A409" s="998"/>
      <c r="B409" s="998"/>
      <c r="C409" s="1084"/>
      <c r="D409" s="1009"/>
      <c r="E409" s="1009"/>
      <c r="F409" s="1009"/>
      <c r="G409" s="1008"/>
      <c r="H409" s="1008"/>
    </row>
    <row r="410" spans="1:8" s="1026" customFormat="1" ht="12.75">
      <c r="A410" s="1016" t="s">
        <v>1060</v>
      </c>
      <c r="B410" s="1016"/>
      <c r="C410" s="1020" t="s">
        <v>1061</v>
      </c>
      <c r="D410" s="1018"/>
      <c r="E410" s="1018">
        <v>6</v>
      </c>
      <c r="F410" s="1019" t="s">
        <v>11</v>
      </c>
      <c r="G410" s="1004"/>
      <c r="H410" s="1005" t="str">
        <f>IF(G410&lt;&gt;"",E410*G410,"")</f>
        <v/>
      </c>
    </row>
    <row r="411" spans="1:8" s="1026" customFormat="1" ht="12.75">
      <c r="A411" s="998"/>
      <c r="B411" s="998"/>
      <c r="C411" s="1084"/>
      <c r="D411" s="1009"/>
      <c r="E411" s="1009"/>
      <c r="F411" s="1009"/>
      <c r="G411" s="1008"/>
      <c r="H411" s="1008"/>
    </row>
    <row r="412" spans="1:8" s="1026" customFormat="1" ht="24">
      <c r="A412" s="1016" t="s">
        <v>1062</v>
      </c>
      <c r="B412" s="1016"/>
      <c r="C412" s="1020" t="s">
        <v>1005</v>
      </c>
      <c r="D412" s="1018"/>
      <c r="E412" s="1018">
        <v>40</v>
      </c>
      <c r="F412" s="1019" t="s">
        <v>11</v>
      </c>
      <c r="G412" s="1004"/>
      <c r="H412" s="1005" t="str">
        <f>IF(G412&lt;&gt;"",E412*G412,"")</f>
        <v/>
      </c>
    </row>
    <row r="413" spans="1:8" s="1026" customFormat="1" ht="12.75">
      <c r="A413" s="998"/>
      <c r="B413" s="998"/>
      <c r="C413" s="1084"/>
      <c r="D413" s="1009"/>
      <c r="E413" s="1009"/>
      <c r="F413" s="1009"/>
      <c r="G413" s="1008"/>
      <c r="H413" s="1008"/>
    </row>
    <row r="414" spans="1:8" s="1026" customFormat="1" ht="12.75">
      <c r="A414" s="1016" t="s">
        <v>1063</v>
      </c>
      <c r="B414" s="1016"/>
      <c r="C414" s="1020" t="s">
        <v>985</v>
      </c>
      <c r="D414" s="1018"/>
      <c r="E414" s="1018">
        <v>1</v>
      </c>
      <c r="F414" s="1019" t="s">
        <v>714</v>
      </c>
      <c r="G414" s="1004"/>
      <c r="H414" s="1005" t="str">
        <f>IF(G414&lt;&gt;"",E414*G414,"")</f>
        <v/>
      </c>
    </row>
    <row r="415" spans="1:8" s="1026" customFormat="1" ht="12.75">
      <c r="A415" s="1080"/>
      <c r="B415" s="1080"/>
      <c r="C415" s="1081"/>
      <c r="D415" s="1082"/>
      <c r="E415" s="1082"/>
      <c r="F415" s="1083"/>
      <c r="G415" s="1031"/>
      <c r="H415" s="1046"/>
    </row>
    <row r="416" spans="1:8" s="1026" customFormat="1" ht="13.5" thickBot="1">
      <c r="A416" s="1080"/>
      <c r="B416" s="1080"/>
      <c r="C416" s="1081"/>
      <c r="D416" s="1082"/>
      <c r="E416" s="1082"/>
      <c r="F416" s="1083"/>
      <c r="G416" s="1031"/>
      <c r="H416" s="1046"/>
    </row>
    <row r="417" spans="1:8" s="1026" customFormat="1" ht="16.5" thickBot="1">
      <c r="A417" s="978" t="s">
        <v>1064</v>
      </c>
      <c r="B417" s="979" t="s">
        <v>1065</v>
      </c>
      <c r="C417" s="979"/>
      <c r="D417" s="980"/>
      <c r="E417" s="980"/>
      <c r="F417" s="980"/>
      <c r="G417" s="981"/>
      <c r="H417" s="982">
        <f>SUM(H419,H442,H451,H460)</f>
        <v>0</v>
      </c>
    </row>
    <row r="418" spans="1:8" s="1026" customFormat="1" ht="12.75">
      <c r="A418" s="1080"/>
      <c r="B418" s="1080"/>
      <c r="C418" s="1081"/>
      <c r="D418" s="1082"/>
      <c r="E418" s="1082"/>
      <c r="F418" s="1083"/>
      <c r="G418" s="1031"/>
      <c r="H418" s="1046"/>
    </row>
    <row r="419" spans="1:8" s="1026" customFormat="1" ht="16.5" thickBot="1">
      <c r="A419" s="992" t="s">
        <v>1066</v>
      </c>
      <c r="B419" s="993" t="s">
        <v>1067</v>
      </c>
      <c r="C419" s="994"/>
      <c r="D419" s="995"/>
      <c r="E419" s="995">
        <v>1</v>
      </c>
      <c r="F419" s="995" t="s">
        <v>714</v>
      </c>
      <c r="G419" s="996">
        <f>SUM(H422:H440)</f>
        <v>0</v>
      </c>
      <c r="H419" s="997">
        <f>E419*G419</f>
        <v>0</v>
      </c>
    </row>
    <row r="420" spans="1:8" s="1026" customFormat="1" ht="13.5" thickTop="1">
      <c r="A420" s="1006"/>
      <c r="B420" s="1330" t="s">
        <v>918</v>
      </c>
      <c r="C420" s="1331"/>
      <c r="D420" s="1009"/>
      <c r="E420" s="1009"/>
      <c r="F420" s="1009"/>
      <c r="G420" s="1008"/>
      <c r="H420" s="1008"/>
    </row>
    <row r="421" spans="1:8" s="1026" customFormat="1" ht="12.75">
      <c r="A421" s="1006"/>
      <c r="B421" s="1006"/>
      <c r="C421" s="1008"/>
      <c r="D421" s="1009"/>
      <c r="E421" s="1009"/>
      <c r="F421" s="1009"/>
      <c r="G421" s="1008"/>
      <c r="H421" s="1008"/>
    </row>
    <row r="422" spans="1:8" s="1026" customFormat="1" ht="36">
      <c r="A422" s="1016" t="s">
        <v>1068</v>
      </c>
      <c r="B422" s="1016" t="s">
        <v>1069</v>
      </c>
      <c r="C422" s="1002" t="s">
        <v>1070</v>
      </c>
      <c r="D422" s="1018" t="s">
        <v>1071</v>
      </c>
      <c r="E422" s="1018">
        <v>1</v>
      </c>
      <c r="F422" s="1019" t="s">
        <v>11</v>
      </c>
      <c r="G422" s="1004"/>
      <c r="H422" s="1005" t="str">
        <f>IF(G422&lt;&gt;"",E422*G422,"")</f>
        <v/>
      </c>
    </row>
    <row r="423" spans="1:8" s="1026" customFormat="1" ht="12.75">
      <c r="A423" s="1006"/>
      <c r="B423" s="1085"/>
      <c r="C423" s="1086"/>
      <c r="D423" s="1087"/>
      <c r="E423" s="1087"/>
      <c r="F423" s="1088"/>
      <c r="G423" s="1014"/>
      <c r="H423" s="1015"/>
    </row>
    <row r="424" spans="1:8" s="1026" customFormat="1" ht="36">
      <c r="A424" s="1016" t="s">
        <v>1072</v>
      </c>
      <c r="B424" s="1016" t="s">
        <v>847</v>
      </c>
      <c r="C424" s="1002" t="s">
        <v>1073</v>
      </c>
      <c r="D424" s="1018" t="s">
        <v>1071</v>
      </c>
      <c r="E424" s="1018">
        <v>1</v>
      </c>
      <c r="F424" s="1019" t="s">
        <v>11</v>
      </c>
      <c r="G424" s="1004"/>
      <c r="H424" s="1005" t="str">
        <f>IF(G424&lt;&gt;"",E424*G424,"")</f>
        <v/>
      </c>
    </row>
    <row r="425" spans="1:8" s="1026" customFormat="1" ht="12.75">
      <c r="A425" s="1006"/>
      <c r="B425" s="1085"/>
      <c r="C425" s="1086"/>
      <c r="D425" s="1087"/>
      <c r="E425" s="1087"/>
      <c r="F425" s="1088"/>
      <c r="G425" s="1014"/>
      <c r="H425" s="1015"/>
    </row>
    <row r="426" spans="1:8" s="1026" customFormat="1" ht="24">
      <c r="A426" s="1016" t="s">
        <v>1074</v>
      </c>
      <c r="B426" s="1016"/>
      <c r="C426" s="1002" t="s">
        <v>1075</v>
      </c>
      <c r="D426" s="1018" t="s">
        <v>1071</v>
      </c>
      <c r="E426" s="1018">
        <v>2</v>
      </c>
      <c r="F426" s="1019" t="s">
        <v>11</v>
      </c>
      <c r="G426" s="1004"/>
      <c r="H426" s="1005" t="str">
        <f>IF(G426&lt;&gt;"",E426*G426,"")</f>
        <v/>
      </c>
    </row>
    <row r="427" spans="1:8" s="1026" customFormat="1" ht="12.75">
      <c r="A427" s="1006"/>
      <c r="B427" s="1085"/>
      <c r="C427" s="1086"/>
      <c r="D427" s="1087"/>
      <c r="E427" s="1087"/>
      <c r="F427" s="1088"/>
      <c r="G427" s="1014"/>
      <c r="H427" s="1015"/>
    </row>
    <row r="428" spans="1:8" s="1026" customFormat="1" ht="24">
      <c r="A428" s="1016" t="s">
        <v>1076</v>
      </c>
      <c r="B428" s="1016" t="s">
        <v>1077</v>
      </c>
      <c r="C428" s="1002" t="s">
        <v>1078</v>
      </c>
      <c r="D428" s="1018" t="s">
        <v>1071</v>
      </c>
      <c r="E428" s="1018">
        <v>1</v>
      </c>
      <c r="F428" s="1019" t="s">
        <v>11</v>
      </c>
      <c r="G428" s="1004"/>
      <c r="H428" s="1005" t="str">
        <f>IF(G428&lt;&gt;"",E428*G428,"")</f>
        <v/>
      </c>
    </row>
    <row r="429" spans="1:8" s="1026" customFormat="1" ht="12.75">
      <c r="A429" s="1006"/>
      <c r="B429" s="1085"/>
      <c r="C429" s="1086"/>
      <c r="D429" s="1087"/>
      <c r="E429" s="1087"/>
      <c r="F429" s="1088"/>
      <c r="G429" s="1014"/>
      <c r="H429" s="1015"/>
    </row>
    <row r="430" spans="1:8" s="1026" customFormat="1" ht="36">
      <c r="A430" s="1016" t="s">
        <v>1079</v>
      </c>
      <c r="B430" s="1016" t="s">
        <v>1080</v>
      </c>
      <c r="C430" s="1002" t="s">
        <v>1081</v>
      </c>
      <c r="D430" s="1018" t="s">
        <v>1082</v>
      </c>
      <c r="E430" s="1018">
        <v>1</v>
      </c>
      <c r="F430" s="1019" t="s">
        <v>11</v>
      </c>
      <c r="G430" s="1004"/>
      <c r="H430" s="1005" t="str">
        <f>IF(G430&lt;&gt;"",E430*G430,"")</f>
        <v/>
      </c>
    </row>
    <row r="431" spans="1:8" s="1026" customFormat="1" ht="12.75">
      <c r="A431" s="1006"/>
      <c r="B431" s="1085"/>
      <c r="C431" s="1086"/>
      <c r="D431" s="1087"/>
      <c r="E431" s="1087"/>
      <c r="F431" s="1088"/>
      <c r="G431" s="1014"/>
      <c r="H431" s="1015"/>
    </row>
    <row r="432" spans="1:8" s="1026" customFormat="1" ht="12.75">
      <c r="A432" s="1016" t="s">
        <v>1083</v>
      </c>
      <c r="B432" s="1016" t="s">
        <v>1084</v>
      </c>
      <c r="C432" s="1002" t="s">
        <v>1085</v>
      </c>
      <c r="D432" s="1018"/>
      <c r="E432" s="1018">
        <v>1</v>
      </c>
      <c r="F432" s="1019" t="s">
        <v>11</v>
      </c>
      <c r="G432" s="1004"/>
      <c r="H432" s="1005" t="str">
        <f>IF(G432&lt;&gt;"",E432*G432,"")</f>
        <v/>
      </c>
    </row>
    <row r="433" spans="1:8" s="1026" customFormat="1" ht="12.75">
      <c r="A433" s="1006"/>
      <c r="B433" s="1085"/>
      <c r="C433" s="1086"/>
      <c r="D433" s="1087"/>
      <c r="E433" s="1087"/>
      <c r="F433" s="1088"/>
      <c r="G433" s="1014"/>
      <c r="H433" s="1015"/>
    </row>
    <row r="434" spans="1:8" s="1026" customFormat="1" ht="24">
      <c r="A434" s="1016" t="s">
        <v>1086</v>
      </c>
      <c r="B434" s="1016"/>
      <c r="C434" s="1002" t="s">
        <v>1087</v>
      </c>
      <c r="D434" s="1018" t="s">
        <v>1088</v>
      </c>
      <c r="E434" s="1018">
        <v>15</v>
      </c>
      <c r="F434" s="1019" t="s">
        <v>11</v>
      </c>
      <c r="G434" s="1004"/>
      <c r="H434" s="1005" t="str">
        <f>IF(G434&lt;&gt;"",E434*G434,"")</f>
        <v/>
      </c>
    </row>
    <row r="435" spans="1:8" s="1026" customFormat="1" ht="12.75">
      <c r="A435" s="1006"/>
      <c r="B435" s="1085"/>
      <c r="C435" s="1086"/>
      <c r="D435" s="1087"/>
      <c r="E435" s="1087"/>
      <c r="F435" s="1088"/>
      <c r="G435" s="1014"/>
      <c r="H435" s="1015"/>
    </row>
    <row r="436" spans="1:8" s="1026" customFormat="1" ht="12.75">
      <c r="A436" s="1016" t="s">
        <v>1089</v>
      </c>
      <c r="B436" s="1016"/>
      <c r="C436" s="1002" t="s">
        <v>1090</v>
      </c>
      <c r="D436" s="1018"/>
      <c r="E436" s="1018">
        <v>13</v>
      </c>
      <c r="F436" s="1019" t="s">
        <v>11</v>
      </c>
      <c r="G436" s="1004"/>
      <c r="H436" s="1005" t="str">
        <f>IF(G436&lt;&gt;"",E436*G436,"")</f>
        <v/>
      </c>
    </row>
    <row r="437" spans="1:8" s="1026" customFormat="1" ht="12.75">
      <c r="A437" s="1006"/>
      <c r="B437" s="1006"/>
      <c r="C437" s="1008"/>
      <c r="D437" s="1009"/>
      <c r="E437" s="1009"/>
      <c r="F437" s="1009"/>
      <c r="G437" s="1008"/>
      <c r="H437" s="1008"/>
    </row>
    <row r="438" spans="1:8" s="1026" customFormat="1" ht="12.75">
      <c r="A438" s="1016" t="s">
        <v>1091</v>
      </c>
      <c r="B438" s="1016"/>
      <c r="C438" s="1002" t="s">
        <v>1092</v>
      </c>
      <c r="D438" s="1018"/>
      <c r="E438" s="1018">
        <v>3</v>
      </c>
      <c r="F438" s="1019" t="s">
        <v>11</v>
      </c>
      <c r="G438" s="1004"/>
      <c r="H438" s="1005" t="str">
        <f>IF(G438&lt;&gt;"",E438*G438,"")</f>
        <v/>
      </c>
    </row>
    <row r="439" spans="1:8" s="1026" customFormat="1" ht="12.75">
      <c r="A439" s="1006"/>
      <c r="B439" s="1006"/>
      <c r="C439" s="1008"/>
      <c r="D439" s="1009"/>
      <c r="E439" s="1009"/>
      <c r="F439" s="1009"/>
      <c r="G439" s="1008"/>
      <c r="H439" s="1008"/>
    </row>
    <row r="440" spans="1:8" s="1026" customFormat="1" ht="48">
      <c r="A440" s="1016" t="s">
        <v>1093</v>
      </c>
      <c r="B440" s="1016"/>
      <c r="C440" s="1020" t="s">
        <v>1094</v>
      </c>
      <c r="D440" s="1018"/>
      <c r="E440" s="1018">
        <v>1</v>
      </c>
      <c r="F440" s="1019" t="s">
        <v>714</v>
      </c>
      <c r="G440" s="1021"/>
      <c r="H440" s="1005" t="str">
        <f>IF(G440&lt;&gt;"",E440*G440,"")</f>
        <v/>
      </c>
    </row>
    <row r="441" spans="1:8" s="1026" customFormat="1" ht="12.75">
      <c r="A441" s="1006"/>
      <c r="B441" s="1006"/>
      <c r="C441" s="1008"/>
      <c r="D441" s="1009"/>
      <c r="E441" s="1009"/>
      <c r="F441" s="1009"/>
      <c r="G441" s="1008"/>
      <c r="H441" s="1008"/>
    </row>
    <row r="442" spans="1:8" s="1026" customFormat="1" ht="16.5" thickBot="1">
      <c r="A442" s="992" t="s">
        <v>1095</v>
      </c>
      <c r="B442" s="993" t="s">
        <v>729</v>
      </c>
      <c r="C442" s="994"/>
      <c r="D442" s="995"/>
      <c r="E442" s="995">
        <v>1</v>
      </c>
      <c r="F442" s="995" t="s">
        <v>714</v>
      </c>
      <c r="G442" s="996">
        <f>SUM(H445:H449)</f>
        <v>0</v>
      </c>
      <c r="H442" s="997">
        <f>E442*G442</f>
        <v>0</v>
      </c>
    </row>
    <row r="443" spans="1:8" s="1026" customFormat="1" ht="13.5" thickTop="1">
      <c r="A443" s="1006"/>
      <c r="B443" s="1007" t="s">
        <v>730</v>
      </c>
      <c r="C443" s="1008"/>
      <c r="D443" s="1009"/>
      <c r="E443" s="1009"/>
      <c r="F443" s="1009"/>
      <c r="G443" s="1008"/>
      <c r="H443" s="1008"/>
    </row>
    <row r="444" spans="1:8" s="1026" customFormat="1" ht="12.75">
      <c r="A444" s="1006"/>
      <c r="B444" s="1006"/>
      <c r="C444" s="1008"/>
      <c r="D444" s="1009"/>
      <c r="E444" s="1009"/>
      <c r="F444" s="1009"/>
      <c r="G444" s="1008"/>
      <c r="H444" s="1008"/>
    </row>
    <row r="445" spans="1:8" s="1026" customFormat="1" ht="24">
      <c r="A445" s="1016" t="s">
        <v>1096</v>
      </c>
      <c r="B445" s="1016"/>
      <c r="C445" s="1017" t="s">
        <v>1097</v>
      </c>
      <c r="D445" s="1018" t="s">
        <v>1098</v>
      </c>
      <c r="E445" s="1018">
        <v>320</v>
      </c>
      <c r="F445" s="1019" t="s">
        <v>340</v>
      </c>
      <c r="G445" s="1004"/>
      <c r="H445" s="1005" t="str">
        <f>IF(G445&lt;&gt;"",E445*G445,"")</f>
        <v/>
      </c>
    </row>
    <row r="446" spans="1:8" s="1026" customFormat="1" ht="12.75">
      <c r="A446" s="1006"/>
      <c r="B446" s="1006"/>
      <c r="C446" s="1008"/>
      <c r="D446" s="1009"/>
      <c r="E446" s="1009"/>
      <c r="F446" s="1009"/>
      <c r="G446" s="1008"/>
      <c r="H446" s="1008"/>
    </row>
    <row r="447" spans="1:8" s="1026" customFormat="1" ht="24">
      <c r="A447" s="1016" t="s">
        <v>1099</v>
      </c>
      <c r="B447" s="1016"/>
      <c r="C447" s="1020" t="s">
        <v>1100</v>
      </c>
      <c r="D447" s="1018"/>
      <c r="E447" s="1018">
        <v>40</v>
      </c>
      <c r="F447" s="1019" t="s">
        <v>340</v>
      </c>
      <c r="G447" s="1004"/>
      <c r="H447" s="1005" t="str">
        <f>IF(G447&lt;&gt;"",E447*G447,"")</f>
        <v/>
      </c>
    </row>
    <row r="448" spans="1:8" s="1026" customFormat="1" ht="12.75">
      <c r="A448" s="1006"/>
      <c r="B448" s="1006"/>
      <c r="C448" s="1008"/>
      <c r="D448" s="1009"/>
      <c r="E448" s="1009"/>
      <c r="F448" s="1009"/>
      <c r="G448" s="1008"/>
      <c r="H448" s="1008"/>
    </row>
    <row r="449" spans="1:8" s="1026" customFormat="1" ht="24">
      <c r="A449" s="1016" t="s">
        <v>1101</v>
      </c>
      <c r="B449" s="1016"/>
      <c r="C449" s="1002" t="s">
        <v>959</v>
      </c>
      <c r="D449" s="1018"/>
      <c r="E449" s="1018">
        <v>80</v>
      </c>
      <c r="F449" s="1019" t="s">
        <v>340</v>
      </c>
      <c r="G449" s="1004"/>
      <c r="H449" s="1005" t="str">
        <f>IF(G449&lt;&gt;"",E449*G449,"")</f>
        <v/>
      </c>
    </row>
    <row r="450" spans="1:8" s="1026" customFormat="1" ht="12.75">
      <c r="A450" s="1080"/>
      <c r="B450" s="1080"/>
      <c r="C450" s="1081"/>
      <c r="D450" s="1082"/>
      <c r="E450" s="1082"/>
      <c r="F450" s="1083"/>
      <c r="G450" s="1031"/>
      <c r="H450" s="1046"/>
    </row>
    <row r="451" spans="1:8" s="1026" customFormat="1" ht="16.5" thickBot="1">
      <c r="A451" s="992" t="s">
        <v>1102</v>
      </c>
      <c r="B451" s="993" t="s">
        <v>1029</v>
      </c>
      <c r="C451" s="994"/>
      <c r="D451" s="995">
        <v>1</v>
      </c>
      <c r="E451" s="995">
        <v>1</v>
      </c>
      <c r="F451" s="995" t="s">
        <v>714</v>
      </c>
      <c r="G451" s="996">
        <f>SUM(H454:H458)</f>
        <v>0</v>
      </c>
      <c r="H451" s="997">
        <f>E451*G451</f>
        <v>0</v>
      </c>
    </row>
    <row r="452" spans="1:8" s="1026" customFormat="1" ht="13.5" thickTop="1">
      <c r="A452" s="1027"/>
      <c r="B452" s="912" t="s">
        <v>918</v>
      </c>
      <c r="C452" s="1028"/>
      <c r="D452" s="1029"/>
      <c r="E452" s="1029"/>
      <c r="F452" s="1030"/>
      <c r="G452" s="1031"/>
      <c r="H452" s="1031"/>
    </row>
    <row r="453" spans="1:8" s="1026" customFormat="1" ht="12.75">
      <c r="A453" s="1027"/>
      <c r="B453" s="1006"/>
      <c r="C453" s="1008"/>
      <c r="D453" s="1009"/>
      <c r="E453" s="1009"/>
      <c r="F453" s="1009"/>
      <c r="G453" s="1008"/>
      <c r="H453" s="1008"/>
    </row>
    <row r="454" spans="1:8" s="1026" customFormat="1" ht="36">
      <c r="A454" s="1076" t="s">
        <v>1103</v>
      </c>
      <c r="B454" s="1016"/>
      <c r="C454" s="1020" t="s">
        <v>1104</v>
      </c>
      <c r="D454" s="1018" t="s">
        <v>965</v>
      </c>
      <c r="E454" s="1018">
        <v>6</v>
      </c>
      <c r="F454" s="1019" t="s">
        <v>11</v>
      </c>
      <c r="G454" s="1004"/>
      <c r="H454" s="1005" t="str">
        <f>IF(G454&lt;&gt;"",E454*G454,"")</f>
        <v/>
      </c>
    </row>
    <row r="455" spans="1:8" s="1026" customFormat="1" ht="12.75">
      <c r="A455" s="1027"/>
      <c r="B455" s="1006"/>
      <c r="C455" s="1008"/>
      <c r="D455" s="1009"/>
      <c r="E455" s="1009"/>
      <c r="F455" s="1009"/>
      <c r="G455" s="1008"/>
      <c r="H455" s="1008"/>
    </row>
    <row r="456" spans="1:8" s="1026" customFormat="1" ht="36">
      <c r="A456" s="1076" t="s">
        <v>1105</v>
      </c>
      <c r="B456" s="1016"/>
      <c r="C456" s="1020" t="s">
        <v>1106</v>
      </c>
      <c r="D456" s="1018" t="s">
        <v>965</v>
      </c>
      <c r="E456" s="1018">
        <v>1</v>
      </c>
      <c r="F456" s="1019" t="s">
        <v>11</v>
      </c>
      <c r="G456" s="1004"/>
      <c r="H456" s="1005" t="str">
        <f>IF(G456&lt;&gt;"",E456*G456,"")</f>
        <v/>
      </c>
    </row>
    <row r="457" spans="1:8" s="1026" customFormat="1" ht="12.75">
      <c r="A457" s="1027"/>
      <c r="B457" s="1006"/>
      <c r="C457" s="1008"/>
      <c r="D457" s="1009"/>
      <c r="E457" s="1009"/>
      <c r="F457" s="1009"/>
      <c r="G457" s="1008"/>
      <c r="H457" s="1008"/>
    </row>
    <row r="458" spans="1:8" s="1026" customFormat="1" ht="36">
      <c r="A458" s="1076" t="s">
        <v>1107</v>
      </c>
      <c r="B458" s="1016"/>
      <c r="C458" s="1020" t="s">
        <v>1108</v>
      </c>
      <c r="D458" s="1018" t="s">
        <v>965</v>
      </c>
      <c r="E458" s="1018">
        <v>2</v>
      </c>
      <c r="F458" s="1019" t="s">
        <v>11</v>
      </c>
      <c r="G458" s="1004"/>
      <c r="H458" s="1005" t="str">
        <f>IF(G458&lt;&gt;"",E458*G458,"")</f>
        <v/>
      </c>
    </row>
    <row r="459" spans="1:8" s="1026" customFormat="1" ht="12.75">
      <c r="A459" s="1027"/>
      <c r="B459" s="1007"/>
      <c r="C459" s="1008"/>
      <c r="D459" s="1009"/>
      <c r="E459" s="1009"/>
      <c r="F459" s="1009"/>
      <c r="G459" s="1008"/>
      <c r="H459" s="1008"/>
    </row>
    <row r="460" spans="1:8" s="1026" customFormat="1" ht="16.5" thickBot="1">
      <c r="A460" s="992" t="s">
        <v>1109</v>
      </c>
      <c r="B460" s="993" t="s">
        <v>1110</v>
      </c>
      <c r="C460" s="994"/>
      <c r="D460" s="995"/>
      <c r="E460" s="995">
        <v>1</v>
      </c>
      <c r="F460" s="995" t="s">
        <v>714</v>
      </c>
      <c r="G460" s="996">
        <f>SUM(H462:H468)</f>
        <v>0</v>
      </c>
      <c r="H460" s="997">
        <f>E460*G460</f>
        <v>0</v>
      </c>
    </row>
    <row r="461" spans="1:8" s="1026" customFormat="1" ht="13.5" thickTop="1">
      <c r="A461" s="1027"/>
      <c r="B461" s="1007"/>
      <c r="C461" s="1008"/>
      <c r="D461" s="1009"/>
      <c r="E461" s="1009"/>
      <c r="F461" s="1009"/>
      <c r="G461" s="1008"/>
      <c r="H461" s="1008"/>
    </row>
    <row r="462" spans="1:8" s="1026" customFormat="1" ht="60">
      <c r="A462" s="1076" t="s">
        <v>1111</v>
      </c>
      <c r="B462" s="1001"/>
      <c r="C462" s="1020" t="s">
        <v>1112</v>
      </c>
      <c r="D462" s="1018" t="s">
        <v>1113</v>
      </c>
      <c r="E462" s="1003">
        <v>1</v>
      </c>
      <c r="F462" s="1003" t="s">
        <v>714</v>
      </c>
      <c r="G462" s="1004"/>
      <c r="H462" s="1005">
        <f>E462*G462</f>
        <v>0</v>
      </c>
    </row>
    <row r="463" spans="1:8" s="1026" customFormat="1" ht="12.75">
      <c r="A463" s="1027"/>
      <c r="B463" s="1007"/>
      <c r="C463" s="1008"/>
      <c r="D463" s="1009"/>
      <c r="E463" s="1009"/>
      <c r="F463" s="1009"/>
      <c r="G463" s="1008"/>
      <c r="H463" s="1008"/>
    </row>
    <row r="464" spans="1:8" s="1026" customFormat="1" ht="24">
      <c r="A464" s="1076" t="s">
        <v>1114</v>
      </c>
      <c r="B464" s="1001"/>
      <c r="C464" s="1020" t="s">
        <v>1115</v>
      </c>
      <c r="D464" s="1003"/>
      <c r="E464" s="1003">
        <v>1</v>
      </c>
      <c r="F464" s="1003" t="s">
        <v>714</v>
      </c>
      <c r="G464" s="1004"/>
      <c r="H464" s="1005">
        <f>E464*G464</f>
        <v>0</v>
      </c>
    </row>
    <row r="465" spans="1:8" s="1026" customFormat="1" ht="12.75">
      <c r="A465" s="1027"/>
      <c r="B465" s="1007"/>
      <c r="C465" s="1008"/>
      <c r="D465" s="1009"/>
      <c r="E465" s="1009"/>
      <c r="F465" s="1009"/>
      <c r="G465" s="1008"/>
      <c r="H465" s="1008"/>
    </row>
    <row r="466" spans="1:8" s="1026" customFormat="1" ht="24">
      <c r="A466" s="1076" t="s">
        <v>1116</v>
      </c>
      <c r="B466" s="1001"/>
      <c r="C466" s="1020" t="s">
        <v>1117</v>
      </c>
      <c r="D466" s="1003"/>
      <c r="E466" s="1003">
        <v>10</v>
      </c>
      <c r="F466" s="1003" t="s">
        <v>11</v>
      </c>
      <c r="G466" s="1004"/>
      <c r="H466" s="1005">
        <f>E466*G466</f>
        <v>0</v>
      </c>
    </row>
    <row r="467" spans="1:8" s="1026" customFormat="1" ht="12.75">
      <c r="A467" s="1027"/>
      <c r="B467" s="1007"/>
      <c r="C467" s="1008"/>
      <c r="D467" s="1009"/>
      <c r="E467" s="1009"/>
      <c r="F467" s="1009"/>
      <c r="G467" s="1008"/>
      <c r="H467" s="1008"/>
    </row>
    <row r="468" spans="1:8" s="1026" customFormat="1" ht="12.75">
      <c r="A468" s="1076" t="s">
        <v>1118</v>
      </c>
      <c r="B468" s="1001"/>
      <c r="C468" s="1020" t="s">
        <v>1119</v>
      </c>
      <c r="D468" s="1018"/>
      <c r="E468" s="1018">
        <v>1</v>
      </c>
      <c r="F468" s="1019" t="s">
        <v>11</v>
      </c>
      <c r="G468" s="1004"/>
      <c r="H468" s="1005" t="str">
        <f>IF(G468&lt;&gt;"",E468*G468,"")</f>
        <v/>
      </c>
    </row>
    <row r="469" spans="1:8" s="1026" customFormat="1" ht="12.75">
      <c r="A469" s="1027"/>
      <c r="B469" s="1006"/>
      <c r="C469" s="1008"/>
      <c r="D469" s="1009"/>
      <c r="E469" s="1009"/>
      <c r="F469" s="1009"/>
      <c r="G469" s="1008"/>
      <c r="H469" s="1008"/>
    </row>
    <row r="470" spans="1:8" s="1026" customFormat="1" ht="13.5" thickBot="1">
      <c r="A470" s="1027"/>
      <c r="B470" s="1006"/>
      <c r="C470" s="1008"/>
      <c r="D470" s="1009"/>
      <c r="E470" s="1009"/>
      <c r="F470" s="1009"/>
      <c r="G470" s="1008"/>
      <c r="H470" s="1008"/>
    </row>
    <row r="471" spans="1:8" s="1026" customFormat="1" ht="16.5" thickBot="1">
      <c r="A471" s="978" t="s">
        <v>1120</v>
      </c>
      <c r="B471" s="979" t="s">
        <v>1121</v>
      </c>
      <c r="C471" s="979"/>
      <c r="D471" s="980"/>
      <c r="E471" s="980"/>
      <c r="F471" s="980"/>
      <c r="G471" s="981"/>
      <c r="H471" s="982">
        <f>SUM(H473,H480)</f>
        <v>0</v>
      </c>
    </row>
    <row r="472" spans="1:8" s="1026" customFormat="1" ht="12.75">
      <c r="A472" s="1027"/>
      <c r="B472" s="1006"/>
      <c r="C472" s="1008"/>
      <c r="D472" s="1009"/>
      <c r="E472" s="1009"/>
      <c r="F472" s="1009"/>
      <c r="G472" s="1008"/>
      <c r="H472" s="1008"/>
    </row>
    <row r="473" spans="1:8" s="1026" customFormat="1" ht="16.5" thickBot="1">
      <c r="A473" s="992" t="s">
        <v>1122</v>
      </c>
      <c r="B473" s="993" t="s">
        <v>729</v>
      </c>
      <c r="C473" s="994"/>
      <c r="D473" s="995"/>
      <c r="E473" s="995">
        <v>1</v>
      </c>
      <c r="F473" s="995" t="s">
        <v>714</v>
      </c>
      <c r="G473" s="996">
        <f>SUM(H476:H478)</f>
        <v>0</v>
      </c>
      <c r="H473" s="997">
        <f>E473*G473</f>
        <v>0</v>
      </c>
    </row>
    <row r="474" spans="1:8" s="1026" customFormat="1" ht="13.5" thickTop="1">
      <c r="A474" s="1006"/>
      <c r="B474" s="1007" t="s">
        <v>730</v>
      </c>
      <c r="C474" s="1008"/>
      <c r="D474" s="1009"/>
      <c r="E474" s="1009"/>
      <c r="F474" s="1009"/>
      <c r="G474" s="1008"/>
      <c r="H474" s="1008"/>
    </row>
    <row r="475" spans="1:8" s="1026" customFormat="1" ht="12.75">
      <c r="A475" s="1006"/>
      <c r="B475" s="1006"/>
      <c r="C475" s="1008"/>
      <c r="D475" s="1009"/>
      <c r="E475" s="1009"/>
      <c r="F475" s="1009"/>
      <c r="G475" s="1008"/>
      <c r="H475" s="1008"/>
    </row>
    <row r="476" spans="1:8" s="1026" customFormat="1" ht="12.75">
      <c r="A476" s="1016" t="s">
        <v>1123</v>
      </c>
      <c r="B476" s="1016"/>
      <c r="C476" s="1017" t="s">
        <v>1124</v>
      </c>
      <c r="D476" s="1018"/>
      <c r="E476" s="1018">
        <v>80</v>
      </c>
      <c r="F476" s="1019" t="s">
        <v>340</v>
      </c>
      <c r="G476" s="1004"/>
      <c r="H476" s="1005" t="str">
        <f>IF(G476&lt;&gt;"",E476*G476,"")</f>
        <v/>
      </c>
    </row>
    <row r="477" spans="1:8" s="1026" customFormat="1" ht="12.75">
      <c r="A477" s="1006"/>
      <c r="B477" s="1006"/>
      <c r="C477" s="1008"/>
      <c r="D477" s="1009"/>
      <c r="E477" s="1009"/>
      <c r="F477" s="1009"/>
      <c r="G477" s="1008"/>
      <c r="H477" s="1008"/>
    </row>
    <row r="478" spans="1:8" s="1026" customFormat="1" ht="24">
      <c r="A478" s="1016" t="s">
        <v>1125</v>
      </c>
      <c r="B478" s="1016"/>
      <c r="C478" s="1002" t="s">
        <v>959</v>
      </c>
      <c r="D478" s="1018"/>
      <c r="E478" s="1018">
        <v>40</v>
      </c>
      <c r="F478" s="1019" t="s">
        <v>340</v>
      </c>
      <c r="G478" s="1004"/>
      <c r="H478" s="1005" t="str">
        <f>IF(G478&lt;&gt;"",E478*G478,"")</f>
        <v/>
      </c>
    </row>
    <row r="479" spans="1:8" s="1026" customFormat="1" ht="12.75">
      <c r="A479" s="1027"/>
      <c r="B479" s="1006"/>
      <c r="C479" s="1008"/>
      <c r="D479" s="1009"/>
      <c r="E479" s="1009"/>
      <c r="F479" s="1009"/>
      <c r="G479" s="1008"/>
      <c r="H479" s="1008"/>
    </row>
    <row r="480" spans="1:8" s="1026" customFormat="1" ht="16.5" thickBot="1">
      <c r="A480" s="992" t="s">
        <v>1126</v>
      </c>
      <c r="B480" s="993" t="s">
        <v>1127</v>
      </c>
      <c r="C480" s="994"/>
      <c r="D480" s="995">
        <v>1</v>
      </c>
      <c r="E480" s="995">
        <v>1</v>
      </c>
      <c r="F480" s="995" t="s">
        <v>714</v>
      </c>
      <c r="G480" s="996">
        <f>SUM(H483:H495)</f>
        <v>0</v>
      </c>
      <c r="H480" s="997">
        <f>E480*G480</f>
        <v>0</v>
      </c>
    </row>
    <row r="481" spans="1:8" s="1026" customFormat="1" ht="13.5" thickTop="1">
      <c r="A481" s="1027"/>
      <c r="B481" s="912" t="s">
        <v>918</v>
      </c>
      <c r="C481" s="1028"/>
      <c r="D481" s="1029"/>
      <c r="E481" s="1029"/>
      <c r="F481" s="1030"/>
      <c r="G481" s="1031"/>
      <c r="H481" s="1031"/>
    </row>
    <row r="482" spans="1:8" s="1026" customFormat="1" ht="12.75">
      <c r="A482" s="1027"/>
      <c r="B482" s="1006"/>
      <c r="C482" s="1008"/>
      <c r="D482" s="1009"/>
      <c r="E482" s="1009"/>
      <c r="F482" s="1009"/>
      <c r="G482" s="1008"/>
      <c r="H482" s="1008"/>
    </row>
    <row r="483" spans="1:8" s="1026" customFormat="1" ht="60">
      <c r="A483" s="1076" t="s">
        <v>1123</v>
      </c>
      <c r="B483" s="1016" t="s">
        <v>1128</v>
      </c>
      <c r="C483" s="1020" t="s">
        <v>1129</v>
      </c>
      <c r="D483" s="1018" t="s">
        <v>1130</v>
      </c>
      <c r="E483" s="1018">
        <v>6</v>
      </c>
      <c r="F483" s="1019" t="s">
        <v>11</v>
      </c>
      <c r="G483" s="1004"/>
      <c r="H483" s="1005" t="str">
        <f>IF(G483&lt;&gt;"",E483*G483,"")</f>
        <v/>
      </c>
    </row>
    <row r="484" spans="1:8" s="1026" customFormat="1" ht="12.75">
      <c r="A484" s="1027"/>
      <c r="B484" s="1006"/>
      <c r="C484" s="1008"/>
      <c r="D484" s="1009"/>
      <c r="E484" s="1009"/>
      <c r="F484" s="1009"/>
      <c r="G484" s="1008"/>
      <c r="H484" s="1008"/>
    </row>
    <row r="485" spans="1:8" s="1026" customFormat="1" ht="72">
      <c r="A485" s="1076" t="s">
        <v>1125</v>
      </c>
      <c r="B485" s="1016"/>
      <c r="C485" s="1020" t="s">
        <v>1131</v>
      </c>
      <c r="D485" s="1018"/>
      <c r="E485" s="1018">
        <v>1</v>
      </c>
      <c r="F485" s="1019" t="s">
        <v>11</v>
      </c>
      <c r="G485" s="1004"/>
      <c r="H485" s="1005" t="str">
        <f>IF(G485&lt;&gt;"",E485*G485,"")</f>
        <v/>
      </c>
    </row>
    <row r="486" spans="1:8" s="1026" customFormat="1" ht="12.75">
      <c r="A486" s="1027"/>
      <c r="B486" s="1006"/>
      <c r="C486" s="1008"/>
      <c r="D486" s="1009"/>
      <c r="E486" s="1009"/>
      <c r="F486" s="1009"/>
      <c r="G486" s="1008"/>
      <c r="H486" s="1008"/>
    </row>
    <row r="487" spans="1:8" s="1026" customFormat="1" ht="96">
      <c r="A487" s="1076" t="s">
        <v>1132</v>
      </c>
      <c r="B487" s="1016"/>
      <c r="C487" s="1020" t="s">
        <v>1133</v>
      </c>
      <c r="D487" s="1018" t="s">
        <v>1130</v>
      </c>
      <c r="E487" s="1018">
        <v>1</v>
      </c>
      <c r="F487" s="1019" t="s">
        <v>11</v>
      </c>
      <c r="G487" s="1004"/>
      <c r="H487" s="1005" t="str">
        <f>IF(G487&lt;&gt;"",E487*G487,"")</f>
        <v/>
      </c>
    </row>
    <row r="488" spans="1:8" s="1026" customFormat="1" ht="12.75">
      <c r="A488" s="1027"/>
      <c r="B488" s="1006"/>
      <c r="C488" s="1008"/>
      <c r="D488" s="1009"/>
      <c r="E488" s="1009"/>
      <c r="F488" s="1009"/>
      <c r="G488" s="1008"/>
      <c r="H488" s="1008"/>
    </row>
    <row r="489" spans="1:8" s="1026" customFormat="1" ht="84">
      <c r="A489" s="1076" t="s">
        <v>1134</v>
      </c>
      <c r="B489" s="1016"/>
      <c r="C489" s="1020" t="s">
        <v>1135</v>
      </c>
      <c r="D489" s="1018" t="s">
        <v>1130</v>
      </c>
      <c r="E489" s="1018">
        <v>1</v>
      </c>
      <c r="F489" s="1019" t="s">
        <v>11</v>
      </c>
      <c r="G489" s="1004"/>
      <c r="H489" s="1005" t="str">
        <f>IF(G489&lt;&gt;"",E489*G489,"")</f>
        <v/>
      </c>
    </row>
    <row r="490" spans="1:8" s="1026" customFormat="1" ht="12.75">
      <c r="A490" s="1027"/>
      <c r="B490" s="1006"/>
      <c r="C490" s="1008"/>
      <c r="D490" s="1009"/>
      <c r="E490" s="1009"/>
      <c r="F490" s="1009"/>
      <c r="G490" s="1008"/>
      <c r="H490" s="1008"/>
    </row>
    <row r="491" spans="1:8" s="1026" customFormat="1" ht="51">
      <c r="A491" s="1076" t="s">
        <v>1136</v>
      </c>
      <c r="B491" s="1006"/>
      <c r="C491" s="1008" t="s">
        <v>1137</v>
      </c>
      <c r="D491" s="1018" t="s">
        <v>1138</v>
      </c>
      <c r="E491" s="1018">
        <v>1</v>
      </c>
      <c r="F491" s="1019" t="s">
        <v>11</v>
      </c>
      <c r="G491" s="1004"/>
      <c r="H491" s="1005" t="str">
        <f>IF(G491&lt;&gt;"",E491*G491,"")</f>
        <v/>
      </c>
    </row>
    <row r="492" spans="1:8" s="1026" customFormat="1" ht="12.75">
      <c r="A492" s="1027"/>
      <c r="B492" s="1006"/>
      <c r="C492" s="1008"/>
      <c r="D492" s="1009"/>
      <c r="E492" s="1009"/>
      <c r="F492" s="1009"/>
      <c r="G492" s="1008"/>
      <c r="H492" s="1008"/>
    </row>
    <row r="493" spans="1:8" s="1026" customFormat="1" ht="76.5">
      <c r="A493" s="1076" t="s">
        <v>1139</v>
      </c>
      <c r="B493" s="1006"/>
      <c r="C493" s="1008" t="s">
        <v>1140</v>
      </c>
      <c r="D493" s="1018" t="s">
        <v>1130</v>
      </c>
      <c r="E493" s="1018">
        <v>1</v>
      </c>
      <c r="F493" s="1019" t="s">
        <v>11</v>
      </c>
      <c r="G493" s="1004"/>
      <c r="H493" s="1005" t="str">
        <f>IF(G493&lt;&gt;"",E493*G493,"")</f>
        <v/>
      </c>
    </row>
    <row r="494" spans="1:8" s="1026" customFormat="1" ht="12.75">
      <c r="A494" s="1027"/>
      <c r="B494" s="1006"/>
      <c r="C494" s="1008"/>
      <c r="D494" s="1009"/>
      <c r="E494" s="1009"/>
      <c r="F494" s="1009"/>
      <c r="G494" s="1008"/>
      <c r="H494" s="1008"/>
    </row>
    <row r="495" spans="1:8" s="1026" customFormat="1" ht="48">
      <c r="A495" s="1076" t="s">
        <v>1141</v>
      </c>
      <c r="B495" s="1016"/>
      <c r="C495" s="1020" t="s">
        <v>1142</v>
      </c>
      <c r="D495" s="1018"/>
      <c r="E495" s="1018">
        <v>1</v>
      </c>
      <c r="F495" s="1019" t="s">
        <v>714</v>
      </c>
      <c r="G495" s="1004"/>
      <c r="H495" s="1005" t="str">
        <f>IF(G495&lt;&gt;"",E495*G495,"")</f>
        <v/>
      </c>
    </row>
    <row r="496" spans="1:8" s="1026" customFormat="1" ht="12.75">
      <c r="A496" s="1027"/>
      <c r="B496" s="1006"/>
      <c r="C496" s="1008"/>
      <c r="D496" s="1009"/>
      <c r="E496" s="1009"/>
      <c r="F496" s="1009"/>
      <c r="G496" s="1008"/>
      <c r="H496" s="1008"/>
    </row>
    <row r="497" spans="1:8" s="1026" customFormat="1" ht="13.5" thickBot="1">
      <c r="A497" s="1027"/>
      <c r="B497" s="1006"/>
      <c r="C497" s="1008"/>
      <c r="D497" s="1009"/>
      <c r="E497" s="1009"/>
      <c r="F497" s="1009"/>
      <c r="G497" s="1008"/>
      <c r="H497" s="1008"/>
    </row>
    <row r="498" spans="1:8" s="1026" customFormat="1" ht="16.5" thickBot="1">
      <c r="A498" s="1079" t="s">
        <v>1143</v>
      </c>
      <c r="B498" s="979" t="s">
        <v>1144</v>
      </c>
      <c r="C498" s="979"/>
      <c r="D498" s="979"/>
      <c r="E498" s="981"/>
      <c r="F498" s="981"/>
      <c r="G498" s="981"/>
      <c r="H498" s="982">
        <f>SUM(H500,H509)</f>
        <v>0</v>
      </c>
    </row>
    <row r="499" spans="1:8" s="1026" customFormat="1" ht="12.75">
      <c r="A499" s="1085"/>
      <c r="B499" s="1085"/>
      <c r="C499" s="1089"/>
      <c r="D499" s="1089"/>
      <c r="E499" s="1090"/>
      <c r="F499" s="1091"/>
      <c r="G499" s="1014"/>
      <c r="H499" s="1015"/>
    </row>
    <row r="500" spans="1:8" s="1026" customFormat="1" ht="16.5" thickBot="1">
      <c r="A500" s="992" t="s">
        <v>1145</v>
      </c>
      <c r="B500" s="993" t="s">
        <v>729</v>
      </c>
      <c r="C500" s="994"/>
      <c r="D500" s="994"/>
      <c r="E500" s="995">
        <v>1</v>
      </c>
      <c r="F500" s="995" t="s">
        <v>714</v>
      </c>
      <c r="G500" s="996">
        <f>SUM(H503:H507)</f>
        <v>0</v>
      </c>
      <c r="H500" s="997">
        <f>E500*G500</f>
        <v>0</v>
      </c>
    </row>
    <row r="501" spans="1:8" s="1026" customFormat="1" ht="13.5" thickTop="1">
      <c r="A501" s="1006"/>
      <c r="B501" s="1007" t="s">
        <v>730</v>
      </c>
      <c r="C501" s="1008"/>
      <c r="D501" s="1008"/>
      <c r="E501" s="1008"/>
      <c r="F501" s="1008"/>
      <c r="G501" s="1008"/>
      <c r="H501" s="1008"/>
    </row>
    <row r="502" spans="1:8" s="1026" customFormat="1" ht="12.75">
      <c r="A502" s="1006"/>
      <c r="B502" s="1006"/>
      <c r="C502" s="1081"/>
      <c r="D502" s="1081"/>
      <c r="E502" s="1092"/>
      <c r="F502" s="1093"/>
      <c r="G502" s="1031"/>
      <c r="H502" s="1046"/>
    </row>
    <row r="503" spans="1:8" s="1026" customFormat="1" ht="24">
      <c r="A503" s="1016" t="s">
        <v>1146</v>
      </c>
      <c r="B503" s="1016"/>
      <c r="C503" s="1017" t="s">
        <v>1016</v>
      </c>
      <c r="D503" s="1018" t="s">
        <v>1017</v>
      </c>
      <c r="E503" s="1018">
        <v>30</v>
      </c>
      <c r="F503" s="1019" t="s">
        <v>340</v>
      </c>
      <c r="G503" s="1004"/>
      <c r="H503" s="1005" t="str">
        <f>IF(G503&lt;&gt;"",E503*G503,"")</f>
        <v/>
      </c>
    </row>
    <row r="504" spans="1:8" s="1026" customFormat="1" ht="12.75">
      <c r="A504" s="1006"/>
      <c r="B504" s="1006"/>
      <c r="C504" s="1081"/>
      <c r="D504" s="1081"/>
      <c r="E504" s="1092"/>
      <c r="F504" s="1093"/>
      <c r="G504" s="1031"/>
      <c r="H504" s="1046"/>
    </row>
    <row r="505" spans="1:8" s="1026" customFormat="1" ht="24">
      <c r="A505" s="1016" t="s">
        <v>1147</v>
      </c>
      <c r="B505" s="1016"/>
      <c r="C505" s="1017" t="s">
        <v>1148</v>
      </c>
      <c r="D505" s="1018" t="s">
        <v>1017</v>
      </c>
      <c r="E505" s="1018">
        <v>10</v>
      </c>
      <c r="F505" s="1019" t="s">
        <v>340</v>
      </c>
      <c r="G505" s="1004"/>
      <c r="H505" s="1005" t="str">
        <f>IF(G505&lt;&gt;"",E505*G505,"")</f>
        <v/>
      </c>
    </row>
    <row r="506" spans="1:8" s="1026" customFormat="1" ht="12.75">
      <c r="A506" s="1006"/>
      <c r="B506" s="1006"/>
      <c r="C506" s="1081"/>
      <c r="D506" s="1081"/>
      <c r="E506" s="1092"/>
      <c r="F506" s="1093"/>
      <c r="G506" s="1031"/>
      <c r="H506" s="1046"/>
    </row>
    <row r="507" spans="1:8" s="1026" customFormat="1" ht="24">
      <c r="A507" s="1016" t="s">
        <v>1149</v>
      </c>
      <c r="B507" s="1016"/>
      <c r="C507" s="1002" t="s">
        <v>959</v>
      </c>
      <c r="D507" s="1018"/>
      <c r="E507" s="1018">
        <v>20</v>
      </c>
      <c r="F507" s="1019" t="s">
        <v>340</v>
      </c>
      <c r="G507" s="1004"/>
      <c r="H507" s="1005" t="str">
        <f>IF(G507&lt;&gt;"",E507*G507,"")</f>
        <v/>
      </c>
    </row>
    <row r="508" spans="1:8" s="1026" customFormat="1" ht="12.75">
      <c r="A508" s="1085"/>
      <c r="B508" s="1085"/>
      <c r="C508" s="1089"/>
      <c r="D508" s="1089"/>
      <c r="E508" s="1090"/>
      <c r="F508" s="1091"/>
      <c r="G508" s="1014"/>
      <c r="H508" s="1015"/>
    </row>
    <row r="509" spans="1:8" s="1026" customFormat="1" ht="16.5" thickBot="1">
      <c r="A509" s="992" t="s">
        <v>1150</v>
      </c>
      <c r="B509" s="993" t="s">
        <v>1151</v>
      </c>
      <c r="C509" s="994"/>
      <c r="D509" s="994"/>
      <c r="E509" s="995">
        <v>1</v>
      </c>
      <c r="F509" s="995" t="s">
        <v>714</v>
      </c>
      <c r="G509" s="996">
        <f>SUM(H512:H520)</f>
        <v>0</v>
      </c>
      <c r="H509" s="997">
        <f>E509*G509</f>
        <v>0</v>
      </c>
    </row>
    <row r="510" spans="1:8" s="1026" customFormat="1" ht="13.5" thickTop="1">
      <c r="A510" s="1027"/>
      <c r="B510" s="912" t="s">
        <v>918</v>
      </c>
      <c r="C510" s="1028"/>
      <c r="D510" s="1028"/>
      <c r="E510" s="1094"/>
      <c r="F510" s="1095"/>
      <c r="G510" s="1031"/>
      <c r="H510" s="1031"/>
    </row>
    <row r="511" spans="1:8" s="1026" customFormat="1" ht="12.75">
      <c r="A511" s="1096"/>
      <c r="B511" s="1096"/>
      <c r="C511" s="1097"/>
      <c r="D511" s="1097"/>
      <c r="E511" s="1098"/>
      <c r="F511" s="1099"/>
      <c r="G511" s="1014"/>
      <c r="H511" s="1014"/>
    </row>
    <row r="512" spans="1:8" s="1026" customFormat="1" ht="36">
      <c r="A512" s="1016" t="s">
        <v>1152</v>
      </c>
      <c r="B512" s="1016"/>
      <c r="C512" s="1002" t="s">
        <v>1153</v>
      </c>
      <c r="D512" s="1018" t="s">
        <v>1154</v>
      </c>
      <c r="E512" s="1100">
        <v>2</v>
      </c>
      <c r="F512" s="1101" t="s">
        <v>11</v>
      </c>
      <c r="G512" s="1004"/>
      <c r="H512" s="1005" t="str">
        <f>IF(G512&lt;&gt;"",E512*G512,"")</f>
        <v/>
      </c>
    </row>
    <row r="513" spans="1:8" s="1026" customFormat="1" ht="12.75">
      <c r="A513" s="1096"/>
      <c r="B513" s="1096"/>
      <c r="C513" s="1097"/>
      <c r="D513" s="1097"/>
      <c r="E513" s="1098"/>
      <c r="F513" s="1099"/>
      <c r="G513" s="1014"/>
      <c r="H513" s="1014"/>
    </row>
    <row r="514" spans="1:8" s="1026" customFormat="1" ht="36">
      <c r="A514" s="1016" t="s">
        <v>1155</v>
      </c>
      <c r="B514" s="1016"/>
      <c r="C514" s="1002" t="s">
        <v>1156</v>
      </c>
      <c r="D514" s="1018" t="s">
        <v>1154</v>
      </c>
      <c r="E514" s="1100">
        <v>2</v>
      </c>
      <c r="F514" s="1101" t="s">
        <v>11</v>
      </c>
      <c r="G514" s="1004"/>
      <c r="H514" s="1005" t="str">
        <f>IF(G514&lt;&gt;"",E514*G514,"")</f>
        <v/>
      </c>
    </row>
    <row r="515" spans="1:8" s="1026" customFormat="1" ht="12.75">
      <c r="A515" s="1096"/>
      <c r="B515" s="1080"/>
      <c r="C515" s="1081"/>
      <c r="D515" s="1081"/>
      <c r="E515" s="1092"/>
      <c r="F515" s="1093"/>
      <c r="G515" s="1031"/>
      <c r="H515" s="1046"/>
    </row>
    <row r="516" spans="1:8" s="1026" customFormat="1" ht="12.75">
      <c r="A516" s="1016" t="s">
        <v>1157</v>
      </c>
      <c r="B516" s="1016"/>
      <c r="C516" s="1020" t="s">
        <v>1158</v>
      </c>
      <c r="D516" s="1020"/>
      <c r="E516" s="1100">
        <v>1</v>
      </c>
      <c r="F516" s="1101" t="s">
        <v>714</v>
      </c>
      <c r="G516" s="1004"/>
      <c r="H516" s="1005" t="str">
        <f>IF(G516&lt;&gt;"",E516*G516,"")</f>
        <v/>
      </c>
    </row>
    <row r="517" spans="1:8" s="1026" customFormat="1" ht="12.75">
      <c r="A517" s="1096"/>
      <c r="B517" s="1080"/>
      <c r="C517" s="1084"/>
      <c r="D517" s="1084"/>
      <c r="E517" s="1102"/>
      <c r="F517" s="1103"/>
      <c r="G517" s="1104"/>
      <c r="H517" s="1046"/>
    </row>
    <row r="518" spans="1:8" s="1026" customFormat="1" ht="12.75">
      <c r="A518" s="1016" t="s">
        <v>1159</v>
      </c>
      <c r="B518" s="1016"/>
      <c r="C518" s="1020" t="s">
        <v>1160</v>
      </c>
      <c r="D518" s="1020"/>
      <c r="E518" s="1100">
        <v>1</v>
      </c>
      <c r="F518" s="1101" t="s">
        <v>714</v>
      </c>
      <c r="G518" s="1004"/>
      <c r="H518" s="1005" t="str">
        <f>IF(G518&lt;&gt;"",E518*G518,"")</f>
        <v/>
      </c>
    </row>
    <row r="519" spans="1:8" s="1026" customFormat="1" ht="12.75">
      <c r="A519" s="1096"/>
      <c r="B519" s="1080"/>
      <c r="C519" s="1084"/>
      <c r="D519" s="1084"/>
      <c r="E519" s="1105"/>
      <c r="F519" s="1106"/>
      <c r="G519" s="1104"/>
      <c r="H519" s="1046"/>
    </row>
    <row r="520" spans="1:8" s="1026" customFormat="1" ht="12.75">
      <c r="A520" s="1016" t="s">
        <v>1161</v>
      </c>
      <c r="B520" s="1016"/>
      <c r="C520" s="1020" t="s">
        <v>1162</v>
      </c>
      <c r="D520" s="1020"/>
      <c r="E520" s="1100">
        <v>1</v>
      </c>
      <c r="F520" s="1101" t="s">
        <v>714</v>
      </c>
      <c r="G520" s="1004"/>
      <c r="H520" s="1005" t="str">
        <f>IF(G520&lt;&gt;"",E520*G520,"")</f>
        <v/>
      </c>
    </row>
    <row r="521" spans="1:8" s="1026" customFormat="1" ht="12.75">
      <c r="A521" s="1027"/>
      <c r="B521" s="1006"/>
      <c r="C521" s="1008"/>
      <c r="D521" s="1009"/>
      <c r="E521" s="1009"/>
      <c r="F521" s="1009"/>
      <c r="G521" s="1008"/>
      <c r="H521" s="1008"/>
    </row>
    <row r="522" spans="1:8" s="1026" customFormat="1" ht="13.5" thickBot="1">
      <c r="A522" s="1027"/>
      <c r="B522" s="1006"/>
      <c r="C522" s="1008"/>
      <c r="D522" s="1009"/>
      <c r="E522" s="1009"/>
      <c r="F522" s="1009"/>
      <c r="G522" s="1008"/>
      <c r="H522" s="1008"/>
    </row>
    <row r="523" spans="1:8" s="1026" customFormat="1" ht="16.5" thickBot="1">
      <c r="A523" s="978" t="s">
        <v>1163</v>
      </c>
      <c r="B523" s="979" t="s">
        <v>1164</v>
      </c>
      <c r="C523" s="979"/>
      <c r="D523" s="980"/>
      <c r="E523" s="980"/>
      <c r="F523" s="980"/>
      <c r="G523" s="981"/>
      <c r="H523" s="982">
        <f>SUM(H527,H548)</f>
        <v>0</v>
      </c>
    </row>
    <row r="524" spans="1:8" s="1026" customFormat="1" ht="12.75">
      <c r="A524" s="1080"/>
      <c r="B524" s="1080"/>
      <c r="C524" s="1081"/>
      <c r="D524" s="1082"/>
      <c r="E524" s="1082"/>
      <c r="F524" s="1083"/>
      <c r="G524" s="1031"/>
      <c r="H524" s="1046"/>
    </row>
    <row r="525" spans="1:8" s="1026" customFormat="1" ht="12.75">
      <c r="A525" s="1080"/>
      <c r="B525" s="1107" t="s">
        <v>1165</v>
      </c>
      <c r="C525" s="1081"/>
      <c r="D525" s="1082"/>
      <c r="E525" s="1082"/>
      <c r="F525" s="1083"/>
      <c r="G525" s="1031"/>
      <c r="H525" s="1046"/>
    </row>
    <row r="526" spans="1:8" s="1026" customFormat="1" ht="12.75">
      <c r="A526" s="1080"/>
      <c r="B526" s="1080"/>
      <c r="C526" s="1081"/>
      <c r="D526" s="1082"/>
      <c r="E526" s="1082"/>
      <c r="F526" s="1083"/>
      <c r="G526" s="1031"/>
      <c r="H526" s="1046"/>
    </row>
    <row r="527" spans="1:8" s="1026" customFormat="1" ht="16.5" thickBot="1">
      <c r="A527" s="992" t="s">
        <v>1166</v>
      </c>
      <c r="B527" s="993" t="s">
        <v>1167</v>
      </c>
      <c r="C527" s="994"/>
      <c r="D527" s="995"/>
      <c r="E527" s="995">
        <v>1</v>
      </c>
      <c r="F527" s="995" t="s">
        <v>714</v>
      </c>
      <c r="G527" s="996">
        <f>SUM(H530:H546)</f>
        <v>0</v>
      </c>
      <c r="H527" s="997">
        <f>E527*G527</f>
        <v>0</v>
      </c>
    </row>
    <row r="528" spans="1:8" s="1026" customFormat="1" ht="13.5" thickTop="1">
      <c r="A528" s="1006"/>
      <c r="B528" s="1330" t="s">
        <v>918</v>
      </c>
      <c r="C528" s="1331"/>
      <c r="D528" s="1009"/>
      <c r="E528" s="1009"/>
      <c r="F528" s="1009"/>
      <c r="G528" s="1008"/>
      <c r="H528" s="1008"/>
    </row>
    <row r="529" spans="1:8" s="1026" customFormat="1" ht="12.75">
      <c r="A529" s="1027"/>
      <c r="B529" s="1006"/>
      <c r="C529" s="1008"/>
      <c r="D529" s="1009"/>
      <c r="E529" s="1009"/>
      <c r="F529" s="1009"/>
      <c r="G529" s="1008"/>
      <c r="H529" s="1008"/>
    </row>
    <row r="530" spans="1:8" s="1026" customFormat="1" ht="60">
      <c r="A530" s="1076" t="s">
        <v>1168</v>
      </c>
      <c r="B530" s="1016" t="s">
        <v>1169</v>
      </c>
      <c r="C530" s="1020" t="s">
        <v>1170</v>
      </c>
      <c r="D530" s="1018" t="s">
        <v>1171</v>
      </c>
      <c r="E530" s="1018">
        <v>1</v>
      </c>
      <c r="F530" s="1019" t="s">
        <v>11</v>
      </c>
      <c r="G530" s="1004"/>
      <c r="H530" s="1005" t="str">
        <f>IF(G530&lt;&gt;"",E530*G530,"")</f>
        <v/>
      </c>
    </row>
    <row r="531" spans="1:8" s="1026" customFormat="1" ht="12.75">
      <c r="A531" s="1027"/>
      <c r="B531" s="1006"/>
      <c r="C531" s="1008"/>
      <c r="D531" s="1009"/>
      <c r="E531" s="1009"/>
      <c r="F531" s="1009"/>
      <c r="G531" s="1008"/>
      <c r="H531" s="1008"/>
    </row>
    <row r="532" spans="1:8" s="1026" customFormat="1" ht="12.75">
      <c r="A532" s="1076" t="s">
        <v>1172</v>
      </c>
      <c r="B532" s="1016"/>
      <c r="C532" s="1020" t="s">
        <v>1173</v>
      </c>
      <c r="D532" s="1018"/>
      <c r="E532" s="1018">
        <v>2</v>
      </c>
      <c r="F532" s="1019" t="s">
        <v>11</v>
      </c>
      <c r="G532" s="1004"/>
      <c r="H532" s="1005" t="str">
        <f>IF(G532&lt;&gt;"",E532*G532,"")</f>
        <v/>
      </c>
    </row>
    <row r="533" spans="1:8" s="1026" customFormat="1" ht="12.75">
      <c r="A533" s="1027"/>
      <c r="B533" s="1006"/>
      <c r="C533" s="1008"/>
      <c r="D533" s="1009"/>
      <c r="E533" s="1009"/>
      <c r="F533" s="1009"/>
      <c r="G533" s="1008"/>
      <c r="H533" s="1008"/>
    </row>
    <row r="534" spans="1:8" s="1026" customFormat="1" ht="12.75">
      <c r="A534" s="1076" t="s">
        <v>1174</v>
      </c>
      <c r="B534" s="1016" t="s">
        <v>1175</v>
      </c>
      <c r="C534" s="1020" t="s">
        <v>1176</v>
      </c>
      <c r="D534" s="1018"/>
      <c r="E534" s="1018">
        <v>1</v>
      </c>
      <c r="F534" s="1019" t="s">
        <v>11</v>
      </c>
      <c r="G534" s="1004"/>
      <c r="H534" s="1005" t="str">
        <f>IF(G534&lt;&gt;"",E534*G534,"")</f>
        <v/>
      </c>
    </row>
    <row r="535" spans="1:8" s="1026" customFormat="1" ht="12.75">
      <c r="A535" s="1027"/>
      <c r="B535" s="1006"/>
      <c r="C535" s="1008"/>
      <c r="D535" s="1009"/>
      <c r="E535" s="1009"/>
      <c r="F535" s="1009"/>
      <c r="G535" s="1008"/>
      <c r="H535" s="1008"/>
    </row>
    <row r="536" spans="1:8" s="1026" customFormat="1" ht="36">
      <c r="A536" s="1076" t="s">
        <v>1177</v>
      </c>
      <c r="B536" s="1016" t="s">
        <v>1178</v>
      </c>
      <c r="C536" s="1020" t="s">
        <v>1179</v>
      </c>
      <c r="D536" s="1018" t="s">
        <v>1171</v>
      </c>
      <c r="E536" s="1018">
        <v>1</v>
      </c>
      <c r="F536" s="1019" t="s">
        <v>11</v>
      </c>
      <c r="G536" s="1004"/>
      <c r="H536" s="1005" t="str">
        <f>IF(G536&lt;&gt;"",E536*G536,"")</f>
        <v/>
      </c>
    </row>
    <row r="537" spans="1:8" s="1026" customFormat="1" ht="12.75">
      <c r="A537" s="1027"/>
      <c r="B537" s="1006"/>
      <c r="C537" s="1008"/>
      <c r="D537" s="1009"/>
      <c r="E537" s="1009"/>
      <c r="F537" s="1009"/>
      <c r="G537" s="1008"/>
      <c r="H537" s="1008"/>
    </row>
    <row r="538" spans="1:8" s="1026" customFormat="1" ht="60">
      <c r="A538" s="1076" t="s">
        <v>1180</v>
      </c>
      <c r="B538" s="1016" t="s">
        <v>1181</v>
      </c>
      <c r="C538" s="1020" t="s">
        <v>1182</v>
      </c>
      <c r="D538" s="1018" t="s">
        <v>1171</v>
      </c>
      <c r="E538" s="1018">
        <v>1</v>
      </c>
      <c r="F538" s="1019" t="s">
        <v>11</v>
      </c>
      <c r="G538" s="1004"/>
      <c r="H538" s="1005" t="str">
        <f>IF(G538&lt;&gt;"",E538*G538,"")</f>
        <v/>
      </c>
    </row>
    <row r="539" spans="1:8" s="1026" customFormat="1" ht="12.75">
      <c r="A539" s="1027"/>
      <c r="B539" s="1006"/>
      <c r="C539" s="1008"/>
      <c r="D539" s="1009"/>
      <c r="E539" s="1009"/>
      <c r="F539" s="1009"/>
      <c r="G539" s="1008"/>
      <c r="H539" s="1008"/>
    </row>
    <row r="540" spans="1:8" s="1026" customFormat="1" ht="24">
      <c r="A540" s="1076" t="s">
        <v>1183</v>
      </c>
      <c r="B540" s="1016"/>
      <c r="C540" s="1020" t="s">
        <v>1184</v>
      </c>
      <c r="D540" s="1018" t="s">
        <v>1171</v>
      </c>
      <c r="E540" s="1018">
        <v>1</v>
      </c>
      <c r="F540" s="1019" t="s">
        <v>11</v>
      </c>
      <c r="G540" s="1004"/>
      <c r="H540" s="1005" t="str">
        <f>IF(G540&lt;&gt;"",E540*G540,"")</f>
        <v/>
      </c>
    </row>
    <row r="541" spans="1:8" s="1026" customFormat="1" ht="12.75">
      <c r="A541" s="1027"/>
      <c r="B541" s="1006"/>
      <c r="C541" s="1008"/>
      <c r="D541" s="1009"/>
      <c r="E541" s="1009"/>
      <c r="F541" s="1009"/>
      <c r="G541" s="1008"/>
      <c r="H541" s="1008"/>
    </row>
    <row r="542" spans="1:8" s="1026" customFormat="1" ht="72">
      <c r="A542" s="1076" t="s">
        <v>1185</v>
      </c>
      <c r="B542" s="1016" t="s">
        <v>1186</v>
      </c>
      <c r="C542" s="1020" t="s">
        <v>1187</v>
      </c>
      <c r="D542" s="1018" t="s">
        <v>1171</v>
      </c>
      <c r="E542" s="1018">
        <v>2</v>
      </c>
      <c r="F542" s="1019" t="s">
        <v>11</v>
      </c>
      <c r="G542" s="1004"/>
      <c r="H542" s="1005" t="str">
        <f>IF(G542&lt;&gt;"",E542*G542,"")</f>
        <v/>
      </c>
    </row>
    <row r="543" spans="1:8" s="1026" customFormat="1" ht="12.75">
      <c r="A543" s="1027"/>
      <c r="B543" s="1006"/>
      <c r="C543" s="1008"/>
      <c r="D543" s="1009"/>
      <c r="E543" s="1009"/>
      <c r="F543" s="1009"/>
      <c r="G543" s="1008"/>
      <c r="H543" s="1008"/>
    </row>
    <row r="544" spans="1:8" s="1026" customFormat="1" ht="24">
      <c r="A544" s="1076" t="s">
        <v>1188</v>
      </c>
      <c r="B544" s="1016"/>
      <c r="C544" s="1020" t="s">
        <v>1189</v>
      </c>
      <c r="D544" s="1018" t="s">
        <v>1171</v>
      </c>
      <c r="E544" s="1018">
        <v>2</v>
      </c>
      <c r="F544" s="1019" t="s">
        <v>11</v>
      </c>
      <c r="G544" s="1004"/>
      <c r="H544" s="1005" t="str">
        <f>IF(G544&lt;&gt;"",E544*G544,"")</f>
        <v/>
      </c>
    </row>
    <row r="545" spans="1:8" s="1026" customFormat="1" ht="12.75">
      <c r="A545" s="1027"/>
      <c r="B545" s="1006"/>
      <c r="C545" s="1008"/>
      <c r="D545" s="1009"/>
      <c r="E545" s="1009"/>
      <c r="F545" s="1009"/>
      <c r="G545" s="1008"/>
      <c r="H545" s="1008"/>
    </row>
    <row r="546" spans="1:8" s="1026" customFormat="1" ht="36">
      <c r="A546" s="1076" t="s">
        <v>1190</v>
      </c>
      <c r="B546" s="1016"/>
      <c r="C546" s="1020" t="s">
        <v>1191</v>
      </c>
      <c r="D546" s="1018"/>
      <c r="E546" s="1018">
        <v>6</v>
      </c>
      <c r="F546" s="1019" t="s">
        <v>765</v>
      </c>
      <c r="G546" s="1004"/>
      <c r="H546" s="1005" t="str">
        <f>IF(G546&lt;&gt;"",E546*G546,"")</f>
        <v/>
      </c>
    </row>
    <row r="547" spans="1:8" s="1026" customFormat="1" ht="12.75">
      <c r="A547" s="1027"/>
      <c r="B547" s="1006"/>
      <c r="C547" s="1008"/>
      <c r="D547" s="1009"/>
      <c r="E547" s="1009"/>
      <c r="F547" s="1009"/>
      <c r="G547" s="1008"/>
      <c r="H547" s="1008"/>
    </row>
    <row r="548" spans="1:8" s="1026" customFormat="1" ht="16.5" thickBot="1">
      <c r="A548" s="992" t="s">
        <v>1192</v>
      </c>
      <c r="B548" s="993" t="s">
        <v>729</v>
      </c>
      <c r="C548" s="994"/>
      <c r="D548" s="995"/>
      <c r="E548" s="995">
        <v>1</v>
      </c>
      <c r="F548" s="995" t="s">
        <v>714</v>
      </c>
      <c r="G548" s="996">
        <f>SUM(H551:H557)</f>
        <v>0</v>
      </c>
      <c r="H548" s="997">
        <f>E548*G548</f>
        <v>0</v>
      </c>
    </row>
    <row r="549" spans="1:8" s="1026" customFormat="1" ht="13.5" thickTop="1">
      <c r="A549" s="1006"/>
      <c r="B549" s="1007" t="s">
        <v>730</v>
      </c>
      <c r="C549" s="1008"/>
      <c r="D549" s="1009"/>
      <c r="E549" s="1009"/>
      <c r="F549" s="1009"/>
      <c r="G549" s="1008"/>
      <c r="H549" s="1008"/>
    </row>
    <row r="550" spans="1:8" s="1026" customFormat="1" ht="12.75">
      <c r="A550" s="1006"/>
      <c r="B550" s="1006"/>
      <c r="C550" s="1008"/>
      <c r="D550" s="1009"/>
      <c r="E550" s="1009"/>
      <c r="F550" s="1009"/>
      <c r="G550" s="1008"/>
      <c r="H550" s="1008"/>
    </row>
    <row r="551" spans="1:8" s="1026" customFormat="1" ht="24">
      <c r="A551" s="1016" t="s">
        <v>1193</v>
      </c>
      <c r="B551" s="1016"/>
      <c r="C551" s="1017" t="s">
        <v>1097</v>
      </c>
      <c r="D551" s="1018" t="s">
        <v>1098</v>
      </c>
      <c r="E551" s="1018">
        <v>20</v>
      </c>
      <c r="F551" s="1019" t="s">
        <v>340</v>
      </c>
      <c r="G551" s="1004"/>
      <c r="H551" s="1005" t="str">
        <f>IF(G551&lt;&gt;"",E551*G551,"")</f>
        <v/>
      </c>
    </row>
    <row r="552" spans="1:8" s="1026" customFormat="1" ht="12.75">
      <c r="A552" s="1006"/>
      <c r="B552" s="1006"/>
      <c r="C552" s="1008"/>
      <c r="D552" s="1009"/>
      <c r="E552" s="1009"/>
      <c r="F552" s="1009"/>
      <c r="G552" s="1008"/>
      <c r="H552" s="1008"/>
    </row>
    <row r="553" spans="1:8" s="1026" customFormat="1" ht="24">
      <c r="A553" s="1016" t="s">
        <v>1194</v>
      </c>
      <c r="B553" s="1016"/>
      <c r="C553" s="1017" t="s">
        <v>1195</v>
      </c>
      <c r="D553" s="1018" t="s">
        <v>1098</v>
      </c>
      <c r="E553" s="1018">
        <v>100</v>
      </c>
      <c r="F553" s="1019" t="s">
        <v>340</v>
      </c>
      <c r="G553" s="1004"/>
      <c r="H553" s="1005" t="str">
        <f>IF(G553&lt;&gt;"",E553*G553,"")</f>
        <v/>
      </c>
    </row>
    <row r="554" spans="1:8" s="1026" customFormat="1" ht="12.75">
      <c r="A554" s="1006"/>
      <c r="B554" s="1006"/>
      <c r="C554" s="1008"/>
      <c r="D554" s="1009"/>
      <c r="E554" s="1009"/>
      <c r="F554" s="1009"/>
      <c r="G554" s="1008"/>
      <c r="H554" s="1008"/>
    </row>
    <row r="555" spans="1:8" s="1026" customFormat="1" ht="24">
      <c r="A555" s="1016" t="s">
        <v>1196</v>
      </c>
      <c r="B555" s="1016"/>
      <c r="C555" s="1002" t="s">
        <v>959</v>
      </c>
      <c r="D555" s="1018"/>
      <c r="E555" s="1018">
        <v>20</v>
      </c>
      <c r="F555" s="1019" t="s">
        <v>340</v>
      </c>
      <c r="G555" s="1004"/>
      <c r="H555" s="1005" t="str">
        <f>IF(G555&lt;&gt;"",E555*G555,"")</f>
        <v/>
      </c>
    </row>
    <row r="556" spans="1:8" s="1026" customFormat="1" ht="12.75">
      <c r="A556" s="1006"/>
      <c r="B556" s="1006"/>
      <c r="C556" s="1008"/>
      <c r="D556" s="1009"/>
      <c r="E556" s="1009"/>
      <c r="F556" s="1009"/>
      <c r="G556" s="1008"/>
      <c r="H556" s="1008"/>
    </row>
    <row r="557" spans="1:8" s="1026" customFormat="1" ht="24">
      <c r="A557" s="1016" t="s">
        <v>1197</v>
      </c>
      <c r="B557" s="1016"/>
      <c r="C557" s="1017" t="s">
        <v>1198</v>
      </c>
      <c r="D557" s="1018"/>
      <c r="E557" s="1018">
        <v>2</v>
      </c>
      <c r="F557" s="1019" t="s">
        <v>340</v>
      </c>
      <c r="G557" s="1004"/>
      <c r="H557" s="1005" t="str">
        <f>IF(G557&lt;&gt;"",E557*G557,"")</f>
        <v/>
      </c>
    </row>
    <row r="558" spans="1:8" s="1026" customFormat="1" ht="12.75">
      <c r="A558" s="1027"/>
      <c r="B558" s="1006"/>
      <c r="C558" s="1008"/>
      <c r="D558" s="1009"/>
      <c r="E558" s="1009"/>
      <c r="F558" s="1009"/>
      <c r="G558" s="1008"/>
      <c r="H558" s="1008"/>
    </row>
    <row r="559" spans="1:8" s="1026" customFormat="1" ht="13.5" thickBot="1">
      <c r="A559" s="1027"/>
      <c r="B559" s="1006"/>
      <c r="C559" s="1008"/>
      <c r="D559" s="1009"/>
      <c r="E559" s="1009"/>
      <c r="F559" s="1009"/>
      <c r="G559" s="1008"/>
      <c r="H559" s="1008"/>
    </row>
    <row r="560" spans="1:8" s="1026" customFormat="1" ht="16.5" thickBot="1">
      <c r="A560" s="978" t="s">
        <v>1199</v>
      </c>
      <c r="B560" s="979" t="s">
        <v>1200</v>
      </c>
      <c r="C560" s="979"/>
      <c r="D560" s="980"/>
      <c r="E560" s="980"/>
      <c r="F560" s="980"/>
      <c r="G560" s="981"/>
      <c r="H560" s="982">
        <f>SUM(H562,H573)</f>
        <v>0</v>
      </c>
    </row>
    <row r="561" spans="1:8" s="1026" customFormat="1" ht="12.75">
      <c r="A561" s="1080"/>
      <c r="B561" s="1080"/>
      <c r="C561" s="1081"/>
      <c r="D561" s="1082"/>
      <c r="E561" s="1082"/>
      <c r="F561" s="1083"/>
      <c r="G561" s="1031"/>
      <c r="H561" s="1046"/>
    </row>
    <row r="562" spans="1:8" s="1026" customFormat="1" ht="16.5" thickBot="1">
      <c r="A562" s="992" t="s">
        <v>1201</v>
      </c>
      <c r="B562" s="993" t="s">
        <v>1167</v>
      </c>
      <c r="C562" s="994"/>
      <c r="D562" s="995"/>
      <c r="E562" s="995">
        <v>1</v>
      </c>
      <c r="F562" s="995" t="s">
        <v>714</v>
      </c>
      <c r="G562" s="996">
        <f>SUM(H565:H571)</f>
        <v>0</v>
      </c>
      <c r="H562" s="997">
        <f>E562*G562</f>
        <v>0</v>
      </c>
    </row>
    <row r="563" spans="1:8" s="1026" customFormat="1" ht="13.5" thickTop="1">
      <c r="A563" s="1006"/>
      <c r="B563" s="1330" t="s">
        <v>918</v>
      </c>
      <c r="C563" s="1331"/>
      <c r="D563" s="1009"/>
      <c r="E563" s="1009"/>
      <c r="F563" s="1009"/>
      <c r="G563" s="1008"/>
      <c r="H563" s="1008"/>
    </row>
    <row r="564" spans="1:8" s="1026" customFormat="1" ht="12.75">
      <c r="A564" s="1027"/>
      <c r="B564" s="1006"/>
      <c r="C564" s="1008"/>
      <c r="D564" s="1009"/>
      <c r="E564" s="1009"/>
      <c r="F564" s="1009"/>
      <c r="G564" s="1008"/>
      <c r="H564" s="1008"/>
    </row>
    <row r="565" spans="1:8" s="1026" customFormat="1" ht="84">
      <c r="A565" s="1076" t="s">
        <v>1202</v>
      </c>
      <c r="B565" s="1016" t="s">
        <v>1203</v>
      </c>
      <c r="C565" s="1020" t="s">
        <v>1204</v>
      </c>
      <c r="D565" s="1018" t="s">
        <v>1205</v>
      </c>
      <c r="E565" s="1018">
        <v>2</v>
      </c>
      <c r="F565" s="1019" t="s">
        <v>11</v>
      </c>
      <c r="G565" s="1004"/>
      <c r="H565" s="1005" t="str">
        <f>IF(G565&lt;&gt;"",E565*G565,"")</f>
        <v/>
      </c>
    </row>
    <row r="566" spans="1:8" s="1026" customFormat="1" ht="12.75">
      <c r="A566" s="1027"/>
      <c r="B566" s="1006"/>
      <c r="C566" s="1008"/>
      <c r="D566" s="1009"/>
      <c r="E566" s="1009"/>
      <c r="F566" s="1009"/>
      <c r="G566" s="1008"/>
      <c r="H566" s="1008"/>
    </row>
    <row r="567" spans="1:8" s="1026" customFormat="1" ht="48">
      <c r="A567" s="1076" t="s">
        <v>1206</v>
      </c>
      <c r="B567" s="1016" t="s">
        <v>1207</v>
      </c>
      <c r="C567" s="1020" t="s">
        <v>1208</v>
      </c>
      <c r="D567" s="1018" t="s">
        <v>1205</v>
      </c>
      <c r="E567" s="1018">
        <v>1</v>
      </c>
      <c r="F567" s="1019" t="s">
        <v>11</v>
      </c>
      <c r="G567" s="1004"/>
      <c r="H567" s="1005" t="str">
        <f>IF(G567&lt;&gt;"",E567*G567,"")</f>
        <v/>
      </c>
    </row>
    <row r="568" spans="1:8" s="1026" customFormat="1" ht="12.75">
      <c r="A568" s="1027"/>
      <c r="B568" s="1006"/>
      <c r="C568" s="1008"/>
      <c r="D568" s="1009"/>
      <c r="E568" s="1009"/>
      <c r="F568" s="1009"/>
      <c r="G568" s="1008"/>
      <c r="H568" s="1008"/>
    </row>
    <row r="569" spans="1:8" s="1026" customFormat="1" ht="36">
      <c r="A569" s="1076" t="s">
        <v>1209</v>
      </c>
      <c r="B569" s="1016" t="s">
        <v>1210</v>
      </c>
      <c r="C569" s="1020" t="s">
        <v>1179</v>
      </c>
      <c r="D569" s="1018" t="s">
        <v>1171</v>
      </c>
      <c r="E569" s="1018">
        <v>1</v>
      </c>
      <c r="F569" s="1019" t="s">
        <v>11</v>
      </c>
      <c r="G569" s="1004"/>
      <c r="H569" s="1005" t="str">
        <f>IF(G569&lt;&gt;"",E569*G569,"")</f>
        <v/>
      </c>
    </row>
    <row r="570" spans="1:8" s="1026" customFormat="1" ht="12.75">
      <c r="A570" s="1027"/>
      <c r="B570" s="1006"/>
      <c r="C570" s="1008"/>
      <c r="D570" s="1009"/>
      <c r="E570" s="1009"/>
      <c r="F570" s="1009"/>
      <c r="G570" s="1008"/>
      <c r="H570" s="1008"/>
    </row>
    <row r="571" spans="1:8" s="1026" customFormat="1" ht="24">
      <c r="A571" s="1076" t="s">
        <v>1211</v>
      </c>
      <c r="B571" s="1016"/>
      <c r="C571" s="1020" t="s">
        <v>1212</v>
      </c>
      <c r="D571" s="1018"/>
      <c r="E571" s="1018">
        <v>4</v>
      </c>
      <c r="F571" s="1019" t="s">
        <v>765</v>
      </c>
      <c r="G571" s="1004"/>
      <c r="H571" s="1005" t="str">
        <f>IF(G571&lt;&gt;"",E571*G571,"")</f>
        <v/>
      </c>
    </row>
    <row r="572" spans="1:8" s="1026" customFormat="1" ht="12.75">
      <c r="A572" s="1027"/>
      <c r="B572" s="1006"/>
      <c r="C572" s="1008"/>
      <c r="D572" s="1009"/>
      <c r="E572" s="1009"/>
      <c r="F572" s="1009"/>
      <c r="G572" s="1008"/>
      <c r="H572" s="1008"/>
    </row>
    <row r="573" spans="1:8" s="1026" customFormat="1" ht="16.5" thickBot="1">
      <c r="A573" s="992" t="s">
        <v>1213</v>
      </c>
      <c r="B573" s="993" t="s">
        <v>729</v>
      </c>
      <c r="C573" s="994"/>
      <c r="D573" s="995"/>
      <c r="E573" s="995">
        <v>1</v>
      </c>
      <c r="F573" s="995" t="s">
        <v>714</v>
      </c>
      <c r="G573" s="996">
        <f>SUM(H576:H578)</f>
        <v>0</v>
      </c>
      <c r="H573" s="997">
        <f>E573*G573</f>
        <v>0</v>
      </c>
    </row>
    <row r="574" spans="1:8" s="1026" customFormat="1" ht="13.5" thickTop="1">
      <c r="A574" s="1006"/>
      <c r="B574" s="1007" t="s">
        <v>730</v>
      </c>
      <c r="C574" s="1008"/>
      <c r="D574" s="1009"/>
      <c r="E574" s="1009"/>
      <c r="F574" s="1009"/>
      <c r="G574" s="1008"/>
      <c r="H574" s="1008"/>
    </row>
    <row r="575" spans="1:8" s="1026" customFormat="1" ht="12.75">
      <c r="A575" s="1006"/>
      <c r="B575" s="1006"/>
      <c r="C575" s="1008"/>
      <c r="D575" s="1009"/>
      <c r="E575" s="1009"/>
      <c r="F575" s="1009"/>
      <c r="G575" s="1008"/>
      <c r="H575" s="1008"/>
    </row>
    <row r="576" spans="1:8" s="1026" customFormat="1" ht="24">
      <c r="A576" s="1016" t="s">
        <v>1214</v>
      </c>
      <c r="B576" s="1016"/>
      <c r="C576" s="1017" t="s">
        <v>1195</v>
      </c>
      <c r="D576" s="1018" t="s">
        <v>1098</v>
      </c>
      <c r="E576" s="1018">
        <v>200</v>
      </c>
      <c r="F576" s="1019" t="s">
        <v>340</v>
      </c>
      <c r="G576" s="1004"/>
      <c r="H576" s="1005" t="str">
        <f>IF(G576&lt;&gt;"",E576*G576,"")</f>
        <v/>
      </c>
    </row>
    <row r="577" spans="1:8" s="1026" customFormat="1" ht="12.75">
      <c r="A577" s="1006"/>
      <c r="B577" s="1006"/>
      <c r="C577" s="1008"/>
      <c r="D577" s="1009"/>
      <c r="E577" s="1009"/>
      <c r="F577" s="1009"/>
      <c r="G577" s="1008"/>
      <c r="H577" s="1008"/>
    </row>
    <row r="578" spans="1:8" s="1026" customFormat="1" ht="24">
      <c r="A578" s="1016" t="s">
        <v>1215</v>
      </c>
      <c r="B578" s="1016"/>
      <c r="C578" s="1017" t="s">
        <v>1198</v>
      </c>
      <c r="D578" s="1018"/>
      <c r="E578" s="1018">
        <v>4</v>
      </c>
      <c r="F578" s="1019" t="s">
        <v>340</v>
      </c>
      <c r="G578" s="1004"/>
      <c r="H578" s="1005" t="str">
        <f>IF(G578&lt;&gt;"",E578*G578,"")</f>
        <v/>
      </c>
    </row>
    <row r="579" spans="1:8" s="1026" customFormat="1" ht="12.75">
      <c r="A579" s="1027"/>
      <c r="B579" s="1006"/>
      <c r="C579" s="1008"/>
      <c r="D579" s="1009"/>
      <c r="E579" s="1009"/>
      <c r="F579" s="1009"/>
      <c r="G579" s="1008"/>
      <c r="H579" s="1008"/>
    </row>
    <row r="580" spans="1:8" s="1026" customFormat="1" ht="13.5" thickBot="1">
      <c r="A580" s="1027"/>
      <c r="B580" s="1006"/>
      <c r="C580" s="1008"/>
      <c r="D580" s="1009"/>
      <c r="E580" s="1009"/>
      <c r="F580" s="1009"/>
      <c r="G580" s="1008"/>
      <c r="H580" s="1008"/>
    </row>
    <row r="581" spans="1:8" s="1026" customFormat="1" ht="16.5" thickBot="1">
      <c r="A581" s="978" t="s">
        <v>1216</v>
      </c>
      <c r="B581" s="979" t="s">
        <v>1217</v>
      </c>
      <c r="C581" s="979"/>
      <c r="D581" s="980"/>
      <c r="E581" s="980"/>
      <c r="F581" s="980"/>
      <c r="G581" s="981"/>
      <c r="H581" s="982">
        <f>SUM(H585,H602)</f>
        <v>0</v>
      </c>
    </row>
    <row r="582" spans="1:8" s="1026" customFormat="1" ht="12.75">
      <c r="A582" s="1080"/>
      <c r="B582" s="1080"/>
      <c r="C582" s="1081"/>
      <c r="D582" s="1082"/>
      <c r="E582" s="1082"/>
      <c r="F582" s="1083"/>
      <c r="G582" s="1031"/>
      <c r="H582" s="1046"/>
    </row>
    <row r="583" spans="1:8" s="1026" customFormat="1" ht="12.75">
      <c r="A583" s="1080"/>
      <c r="B583" s="1107" t="s">
        <v>1165</v>
      </c>
      <c r="C583" s="1081"/>
      <c r="D583" s="1082"/>
      <c r="E583" s="1082"/>
      <c r="F583" s="1083"/>
      <c r="G583" s="1031"/>
      <c r="H583" s="1046"/>
    </row>
    <row r="584" spans="1:8" s="1026" customFormat="1" ht="12.75">
      <c r="A584" s="1080"/>
      <c r="B584" s="1080"/>
      <c r="C584" s="1081"/>
      <c r="D584" s="1082"/>
      <c r="E584" s="1082"/>
      <c r="F584" s="1083"/>
      <c r="G584" s="1031"/>
      <c r="H584" s="1046"/>
    </row>
    <row r="585" spans="1:8" s="1026" customFormat="1" ht="16.5" thickBot="1">
      <c r="A585" s="992" t="s">
        <v>1218</v>
      </c>
      <c r="B585" s="993" t="s">
        <v>1219</v>
      </c>
      <c r="C585" s="994"/>
      <c r="D585" s="995"/>
      <c r="E585" s="995">
        <v>1</v>
      </c>
      <c r="F585" s="995" t="s">
        <v>714</v>
      </c>
      <c r="G585" s="996">
        <f>SUM(H588:H600)</f>
        <v>0</v>
      </c>
      <c r="H585" s="997">
        <f>E585*G585</f>
        <v>0</v>
      </c>
    </row>
    <row r="586" spans="1:8" s="1026" customFormat="1" ht="13.5" thickTop="1">
      <c r="A586" s="1006"/>
      <c r="B586" s="1330" t="s">
        <v>918</v>
      </c>
      <c r="C586" s="1331"/>
      <c r="D586" s="1009"/>
      <c r="E586" s="1009"/>
      <c r="F586" s="1009"/>
      <c r="G586" s="1008"/>
      <c r="H586" s="1008"/>
    </row>
    <row r="587" spans="1:8" s="1026" customFormat="1" ht="12.75">
      <c r="A587" s="1027"/>
      <c r="B587" s="1006"/>
      <c r="C587" s="1008"/>
      <c r="D587" s="1009"/>
      <c r="E587" s="1009"/>
      <c r="F587" s="1009"/>
      <c r="G587" s="1008"/>
      <c r="H587" s="1008"/>
    </row>
    <row r="588" spans="1:8" s="1026" customFormat="1" ht="48">
      <c r="A588" s="1076" t="s">
        <v>1220</v>
      </c>
      <c r="B588" s="1016" t="s">
        <v>1221</v>
      </c>
      <c r="C588" s="1002" t="s">
        <v>1222</v>
      </c>
      <c r="D588" s="1100" t="s">
        <v>1223</v>
      </c>
      <c r="E588" s="1100">
        <v>1</v>
      </c>
      <c r="F588" s="1101" t="s">
        <v>11</v>
      </c>
      <c r="G588" s="1004"/>
      <c r="H588" s="1005" t="str">
        <f>IF(G588&lt;&gt;"",E588*G588,"")</f>
        <v/>
      </c>
    </row>
    <row r="589" spans="1:8" s="1026" customFormat="1" ht="12.75">
      <c r="A589" s="1027"/>
      <c r="B589" s="1027"/>
      <c r="C589" s="1028"/>
      <c r="D589" s="1094"/>
      <c r="E589" s="1094"/>
      <c r="F589" s="1095"/>
      <c r="G589" s="1031"/>
      <c r="H589" s="1031"/>
    </row>
    <row r="590" spans="1:8" s="1026" customFormat="1" ht="24">
      <c r="A590" s="1076" t="s">
        <v>1224</v>
      </c>
      <c r="B590" s="1016"/>
      <c r="C590" s="1002" t="s">
        <v>1225</v>
      </c>
      <c r="D590" s="1100" t="s">
        <v>1223</v>
      </c>
      <c r="E590" s="1100">
        <v>1</v>
      </c>
      <c r="F590" s="1101" t="s">
        <v>11</v>
      </c>
      <c r="G590" s="1004"/>
      <c r="H590" s="1005" t="str">
        <f>IF(G590&lt;&gt;"",E590*G590,"")</f>
        <v/>
      </c>
    </row>
    <row r="591" spans="1:8" s="1026" customFormat="1" ht="12.75">
      <c r="A591" s="1027"/>
      <c r="B591" s="1027"/>
      <c r="C591" s="1028"/>
      <c r="D591" s="1094"/>
      <c r="E591" s="1094"/>
      <c r="F591" s="1095"/>
      <c r="G591" s="1031"/>
      <c r="H591" s="1031"/>
    </row>
    <row r="592" spans="1:8" s="1026" customFormat="1" ht="36">
      <c r="A592" s="1076" t="s">
        <v>1226</v>
      </c>
      <c r="B592" s="1016" t="s">
        <v>1227</v>
      </c>
      <c r="C592" s="1002" t="s">
        <v>1228</v>
      </c>
      <c r="D592" s="1100" t="s">
        <v>1223</v>
      </c>
      <c r="E592" s="1100">
        <v>2</v>
      </c>
      <c r="F592" s="1101" t="s">
        <v>11</v>
      </c>
      <c r="G592" s="1004"/>
      <c r="H592" s="1005" t="str">
        <f>IF(G592&lt;&gt;"",E592*G592,"")</f>
        <v/>
      </c>
    </row>
    <row r="593" spans="1:8" s="1026" customFormat="1" ht="12.75">
      <c r="A593" s="1027"/>
      <c r="B593" s="1027"/>
      <c r="C593" s="1028"/>
      <c r="D593" s="1094"/>
      <c r="E593" s="1094"/>
      <c r="F593" s="1095"/>
      <c r="G593" s="1031"/>
      <c r="H593" s="1031"/>
    </row>
    <row r="594" spans="1:8" s="1026" customFormat="1" ht="24">
      <c r="A594" s="1076" t="s">
        <v>1229</v>
      </c>
      <c r="B594" s="1016"/>
      <c r="C594" s="1002" t="s">
        <v>1230</v>
      </c>
      <c r="D594" s="1100" t="s">
        <v>1223</v>
      </c>
      <c r="E594" s="1100">
        <v>10</v>
      </c>
      <c r="F594" s="1101" t="s">
        <v>11</v>
      </c>
      <c r="G594" s="1004"/>
      <c r="H594" s="1005" t="str">
        <f>IF(G594&lt;&gt;"",E594*G594,"")</f>
        <v/>
      </c>
    </row>
    <row r="595" spans="1:8" s="1026" customFormat="1" ht="12.75">
      <c r="A595" s="1027"/>
      <c r="B595" s="1027"/>
      <c r="C595" s="1028"/>
      <c r="D595" s="1094"/>
      <c r="E595" s="1094"/>
      <c r="F595" s="1095"/>
      <c r="G595" s="1031"/>
      <c r="H595" s="1031"/>
    </row>
    <row r="596" spans="1:8" s="1026" customFormat="1" ht="36">
      <c r="A596" s="1076" t="s">
        <v>1231</v>
      </c>
      <c r="B596" s="1076" t="s">
        <v>1232</v>
      </c>
      <c r="C596" s="1002" t="s">
        <v>1233</v>
      </c>
      <c r="D596" s="1100" t="s">
        <v>1234</v>
      </c>
      <c r="E596" s="1100">
        <v>2</v>
      </c>
      <c r="F596" s="1101" t="s">
        <v>11</v>
      </c>
      <c r="G596" s="1004"/>
      <c r="H596" s="1005" t="str">
        <f>IF(G596&lt;&gt;"",E596*G596,"")</f>
        <v/>
      </c>
    </row>
    <row r="597" spans="1:8" s="1026" customFormat="1" ht="12.75">
      <c r="A597" s="1027"/>
      <c r="B597" s="1027"/>
      <c r="C597" s="1028"/>
      <c r="D597" s="1094"/>
      <c r="E597" s="1094"/>
      <c r="F597" s="1095"/>
      <c r="G597" s="1031"/>
      <c r="H597" s="1031"/>
    </row>
    <row r="598" spans="1:8" s="1026" customFormat="1" ht="36">
      <c r="A598" s="1076" t="s">
        <v>1235</v>
      </c>
      <c r="B598" s="1016"/>
      <c r="C598" s="1002" t="s">
        <v>1236</v>
      </c>
      <c r="D598" s="1100" t="s">
        <v>1223</v>
      </c>
      <c r="E598" s="1100">
        <v>1</v>
      </c>
      <c r="F598" s="1101" t="s">
        <v>11</v>
      </c>
      <c r="G598" s="1004"/>
      <c r="H598" s="1005" t="str">
        <f>IF(G598&lt;&gt;"",E598*G598,"")</f>
        <v/>
      </c>
    </row>
    <row r="599" spans="1:8" s="1026" customFormat="1" ht="12.75">
      <c r="A599" s="1027"/>
      <c r="B599" s="1006"/>
      <c r="C599" s="1008"/>
      <c r="D599" s="1009"/>
      <c r="E599" s="1009"/>
      <c r="F599" s="1009"/>
      <c r="G599" s="1008"/>
      <c r="H599" s="1008"/>
    </row>
    <row r="600" spans="1:8" s="1026" customFormat="1" ht="36">
      <c r="A600" s="1076" t="s">
        <v>1237</v>
      </c>
      <c r="B600" s="1016"/>
      <c r="C600" s="1020" t="s">
        <v>1238</v>
      </c>
      <c r="D600" s="1020"/>
      <c r="E600" s="1100">
        <v>1</v>
      </c>
      <c r="F600" s="1101" t="s">
        <v>11</v>
      </c>
      <c r="G600" s="1004"/>
      <c r="H600" s="1005" t="str">
        <f>IF(G600&lt;&gt;"",E600*G600,"")</f>
        <v/>
      </c>
    </row>
    <row r="601" spans="1:8" s="1026" customFormat="1" ht="12.75">
      <c r="A601" s="1027"/>
      <c r="B601" s="1006"/>
      <c r="C601" s="1008"/>
      <c r="D601" s="1009"/>
      <c r="E601" s="1009"/>
      <c r="F601" s="1009"/>
      <c r="G601" s="1008"/>
      <c r="H601" s="1008"/>
    </row>
    <row r="602" spans="1:8" s="1026" customFormat="1" ht="16.5" thickBot="1">
      <c r="A602" s="992" t="s">
        <v>1239</v>
      </c>
      <c r="B602" s="993" t="s">
        <v>729</v>
      </c>
      <c r="C602" s="994"/>
      <c r="D602" s="995"/>
      <c r="E602" s="995">
        <v>1</v>
      </c>
      <c r="F602" s="995" t="s">
        <v>714</v>
      </c>
      <c r="G602" s="996">
        <f>SUM(H605:H607)</f>
        <v>0</v>
      </c>
      <c r="H602" s="997">
        <f>E602*G602</f>
        <v>0</v>
      </c>
    </row>
    <row r="603" spans="1:8" s="1026" customFormat="1" ht="13.5" thickTop="1">
      <c r="A603" s="1006"/>
      <c r="B603" s="1007" t="s">
        <v>730</v>
      </c>
      <c r="C603" s="1008"/>
      <c r="D603" s="1009"/>
      <c r="E603" s="1009"/>
      <c r="F603" s="1009"/>
      <c r="G603" s="1008"/>
      <c r="H603" s="1008"/>
    </row>
    <row r="604" spans="1:8" s="1026" customFormat="1" ht="12.75">
      <c r="A604" s="1006"/>
      <c r="B604" s="1006"/>
      <c r="C604" s="1008"/>
      <c r="D604" s="1009"/>
      <c r="E604" s="1009"/>
      <c r="F604" s="1009"/>
      <c r="G604" s="1008"/>
      <c r="H604" s="1008"/>
    </row>
    <row r="605" spans="1:8" s="1026" customFormat="1" ht="24">
      <c r="A605" s="1016" t="s">
        <v>1240</v>
      </c>
      <c r="B605" s="1016"/>
      <c r="C605" s="1017" t="s">
        <v>1195</v>
      </c>
      <c r="D605" s="1018" t="s">
        <v>1098</v>
      </c>
      <c r="E605" s="1018">
        <v>200</v>
      </c>
      <c r="F605" s="1019" t="s">
        <v>340</v>
      </c>
      <c r="G605" s="1004"/>
      <c r="H605" s="1005" t="str">
        <f>IF(G605&lt;&gt;"",E605*G605,"")</f>
        <v/>
      </c>
    </row>
    <row r="606" spans="1:8" s="1026" customFormat="1" ht="12.75">
      <c r="A606" s="1006"/>
      <c r="B606" s="1006"/>
      <c r="C606" s="1008"/>
      <c r="D606" s="1009"/>
      <c r="E606" s="1009"/>
      <c r="F606" s="1009"/>
      <c r="G606" s="1008"/>
      <c r="H606" s="1008"/>
    </row>
    <row r="607" spans="1:8" s="1026" customFormat="1" ht="24">
      <c r="A607" s="1016" t="s">
        <v>1241</v>
      </c>
      <c r="B607" s="1016"/>
      <c r="C607" s="1017" t="s">
        <v>1198</v>
      </c>
      <c r="D607" s="1018"/>
      <c r="E607" s="1018">
        <v>4</v>
      </c>
      <c r="F607" s="1019" t="s">
        <v>340</v>
      </c>
      <c r="G607" s="1004"/>
      <c r="H607" s="1005" t="str">
        <f>IF(G607&lt;&gt;"",E607*G607,"")</f>
        <v/>
      </c>
    </row>
    <row r="608" spans="1:8" s="1026" customFormat="1" ht="12.75">
      <c r="A608" s="1027"/>
      <c r="B608" s="1006"/>
      <c r="C608" s="1008"/>
      <c r="D608" s="1009"/>
      <c r="E608" s="1009"/>
      <c r="F608" s="1009"/>
      <c r="G608" s="1008"/>
      <c r="H608" s="1008"/>
    </row>
    <row r="609" spans="1:8" s="1026" customFormat="1" ht="13.5" thickBot="1">
      <c r="A609" s="1080"/>
      <c r="B609" s="1080"/>
      <c r="C609" s="1081"/>
      <c r="D609" s="1082"/>
      <c r="E609" s="1082"/>
      <c r="F609" s="1083"/>
      <c r="G609" s="1031"/>
      <c r="H609" s="1046"/>
    </row>
    <row r="610" spans="1:8" s="1026" customFormat="1" ht="16.5" thickBot="1">
      <c r="A610" s="978" t="s">
        <v>1242</v>
      </c>
      <c r="B610" s="979" t="s">
        <v>1243</v>
      </c>
      <c r="C610" s="979"/>
      <c r="D610" s="980"/>
      <c r="E610" s="980"/>
      <c r="F610" s="980"/>
      <c r="G610" s="981"/>
      <c r="H610" s="982">
        <f>SUM(H614,H631,H638)</f>
        <v>0</v>
      </c>
    </row>
    <row r="611" spans="1:8" s="1026" customFormat="1" ht="12.75">
      <c r="A611" s="1080"/>
      <c r="B611" s="1080"/>
      <c r="C611" s="1081"/>
      <c r="D611" s="1082"/>
      <c r="E611" s="1082"/>
      <c r="F611" s="1083"/>
      <c r="G611" s="1031"/>
      <c r="H611" s="1046"/>
    </row>
    <row r="612" spans="1:8" s="1026" customFormat="1" ht="12.75">
      <c r="A612" s="1080"/>
      <c r="B612" s="1107" t="s">
        <v>1165</v>
      </c>
      <c r="C612" s="1081"/>
      <c r="D612" s="1082"/>
      <c r="E612" s="1082"/>
      <c r="F612" s="1083"/>
      <c r="G612" s="1031"/>
      <c r="H612" s="1046"/>
    </row>
    <row r="613" spans="1:8" s="1026" customFormat="1" ht="12.75">
      <c r="A613" s="1080"/>
      <c r="B613" s="1080"/>
      <c r="C613" s="1081"/>
      <c r="D613" s="1082"/>
      <c r="E613" s="1082"/>
      <c r="F613" s="1083"/>
      <c r="G613" s="1031"/>
      <c r="H613" s="1046"/>
    </row>
    <row r="614" spans="1:8" s="1026" customFormat="1" ht="16.5" thickBot="1">
      <c r="A614" s="992" t="s">
        <v>1244</v>
      </c>
      <c r="B614" s="993" t="s">
        <v>1167</v>
      </c>
      <c r="C614" s="994"/>
      <c r="D614" s="995"/>
      <c r="E614" s="995">
        <v>1</v>
      </c>
      <c r="F614" s="995" t="s">
        <v>714</v>
      </c>
      <c r="G614" s="996">
        <f>SUM(H617:H629)</f>
        <v>0</v>
      </c>
      <c r="H614" s="997">
        <f>E614*G614</f>
        <v>0</v>
      </c>
    </row>
    <row r="615" spans="1:8" s="1026" customFormat="1" ht="13.5" thickTop="1">
      <c r="A615" s="1027"/>
      <c r="B615" s="1332" t="s">
        <v>1245</v>
      </c>
      <c r="C615" s="1332"/>
      <c r="D615" s="1029"/>
      <c r="E615" s="1029"/>
      <c r="F615" s="1030"/>
      <c r="G615" s="1031"/>
      <c r="H615" s="1031"/>
    </row>
    <row r="616" spans="1:8" s="1026" customFormat="1" ht="12.75">
      <c r="A616" s="1080"/>
      <c r="B616" s="1080"/>
      <c r="C616" s="1081"/>
      <c r="D616" s="1082"/>
      <c r="E616" s="1082"/>
      <c r="F616" s="1083"/>
      <c r="G616" s="1031"/>
      <c r="H616" s="1046"/>
    </row>
    <row r="617" spans="1:8" s="1026" customFormat="1" ht="48">
      <c r="A617" s="1016" t="s">
        <v>1246</v>
      </c>
      <c r="B617" s="1076" t="s">
        <v>1247</v>
      </c>
      <c r="C617" s="1020" t="s">
        <v>1248</v>
      </c>
      <c r="D617" s="1018" t="s">
        <v>1249</v>
      </c>
      <c r="E617" s="1018">
        <v>1</v>
      </c>
      <c r="F617" s="1019" t="s">
        <v>11</v>
      </c>
      <c r="G617" s="1004"/>
      <c r="H617" s="1005" t="str">
        <f>IF(G617&lt;&gt;"",E617*G617,"")</f>
        <v/>
      </c>
    </row>
    <row r="618" spans="1:8" s="1026" customFormat="1" ht="12.75">
      <c r="A618" s="1080"/>
      <c r="B618" s="1027"/>
      <c r="C618" s="1028"/>
      <c r="D618" s="1029"/>
      <c r="E618" s="1029"/>
      <c r="F618" s="1030"/>
      <c r="G618" s="1031"/>
      <c r="H618" s="1031"/>
    </row>
    <row r="619" spans="1:8" s="1026" customFormat="1" ht="12.75">
      <c r="A619" s="1016" t="s">
        <v>1250</v>
      </c>
      <c r="B619" s="1016"/>
      <c r="C619" s="1020" t="s">
        <v>1251</v>
      </c>
      <c r="D619" s="1018" t="s">
        <v>1249</v>
      </c>
      <c r="E619" s="1018">
        <v>2</v>
      </c>
      <c r="F619" s="1019" t="s">
        <v>11</v>
      </c>
      <c r="G619" s="1004"/>
      <c r="H619" s="1005" t="str">
        <f>IF(G619&lt;&gt;"",E619*G619,"")</f>
        <v/>
      </c>
    </row>
    <row r="620" spans="1:8" s="1026" customFormat="1" ht="12.75">
      <c r="A620" s="1080"/>
      <c r="B620" s="1027"/>
      <c r="C620" s="1028"/>
      <c r="D620" s="1029"/>
      <c r="E620" s="1029"/>
      <c r="F620" s="1030"/>
      <c r="G620" s="1031"/>
      <c r="H620" s="1031"/>
    </row>
    <row r="621" spans="1:8" s="1026" customFormat="1" ht="24">
      <c r="A621" s="1016" t="s">
        <v>1252</v>
      </c>
      <c r="B621" s="1016" t="s">
        <v>1253</v>
      </c>
      <c r="C621" s="1020" t="s">
        <v>1254</v>
      </c>
      <c r="D621" s="1018" t="s">
        <v>1249</v>
      </c>
      <c r="E621" s="1018">
        <v>1</v>
      </c>
      <c r="F621" s="1019" t="s">
        <v>11</v>
      </c>
      <c r="G621" s="1004"/>
      <c r="H621" s="1005" t="str">
        <f>IF(G621&lt;&gt;"",E621*G621,"")</f>
        <v/>
      </c>
    </row>
    <row r="622" spans="1:8" s="1026" customFormat="1" ht="12.75">
      <c r="A622" s="1080"/>
      <c r="B622" s="1027"/>
      <c r="C622" s="1028"/>
      <c r="D622" s="1029"/>
      <c r="E622" s="1029"/>
      <c r="F622" s="1030"/>
      <c r="G622" s="1031"/>
      <c r="H622" s="1031"/>
    </row>
    <row r="623" spans="1:8" s="1026" customFormat="1" ht="36">
      <c r="A623" s="1016" t="s">
        <v>1255</v>
      </c>
      <c r="B623" s="1076" t="s">
        <v>1256</v>
      </c>
      <c r="C623" s="1020" t="s">
        <v>1257</v>
      </c>
      <c r="D623" s="1018" t="s">
        <v>1249</v>
      </c>
      <c r="E623" s="1018">
        <v>9</v>
      </c>
      <c r="F623" s="1019" t="s">
        <v>11</v>
      </c>
      <c r="G623" s="1004"/>
      <c r="H623" s="1005" t="str">
        <f>IF(G623&lt;&gt;"",E623*G623,"")</f>
        <v/>
      </c>
    </row>
    <row r="624" spans="1:8" s="1026" customFormat="1" ht="12.75">
      <c r="A624" s="1080"/>
      <c r="B624" s="1027"/>
      <c r="C624" s="1028"/>
      <c r="D624" s="1029"/>
      <c r="E624" s="1029"/>
      <c r="F624" s="1030"/>
      <c r="G624" s="1031"/>
      <c r="H624" s="1031"/>
    </row>
    <row r="625" spans="1:8" s="1026" customFormat="1" ht="24">
      <c r="A625" s="1016" t="s">
        <v>1258</v>
      </c>
      <c r="B625" s="1016" t="s">
        <v>1259</v>
      </c>
      <c r="C625" s="1020" t="s">
        <v>1260</v>
      </c>
      <c r="D625" s="1018" t="s">
        <v>1249</v>
      </c>
      <c r="E625" s="1018">
        <v>1</v>
      </c>
      <c r="F625" s="1019" t="s">
        <v>11</v>
      </c>
      <c r="G625" s="1004"/>
      <c r="H625" s="1005" t="str">
        <f>IF(G625&lt;&gt;"",E625*G625,"")</f>
        <v/>
      </c>
    </row>
    <row r="626" spans="1:8" s="1026" customFormat="1" ht="12.75">
      <c r="A626" s="1080"/>
      <c r="B626" s="1027"/>
      <c r="C626" s="1028"/>
      <c r="D626" s="1029"/>
      <c r="E626" s="1029"/>
      <c r="F626" s="1030"/>
      <c r="G626" s="1031"/>
      <c r="H626" s="1031"/>
    </row>
    <row r="627" spans="1:8" s="1026" customFormat="1" ht="24">
      <c r="A627" s="1016" t="s">
        <v>1261</v>
      </c>
      <c r="B627" s="1016" t="s">
        <v>1262</v>
      </c>
      <c r="C627" s="1020" t="s">
        <v>1263</v>
      </c>
      <c r="D627" s="1018" t="s">
        <v>1249</v>
      </c>
      <c r="E627" s="1018">
        <v>1</v>
      </c>
      <c r="F627" s="1019" t="s">
        <v>11</v>
      </c>
      <c r="G627" s="1004"/>
      <c r="H627" s="1005" t="str">
        <f>IF(G627&lt;&gt;"",E627*G627,"")</f>
        <v/>
      </c>
    </row>
    <row r="628" spans="1:8" s="1026" customFormat="1" ht="12.75">
      <c r="A628" s="1080"/>
      <c r="B628" s="1027"/>
      <c r="C628" s="1028"/>
      <c r="D628" s="1029"/>
      <c r="E628" s="1029"/>
      <c r="F628" s="1030"/>
      <c r="G628" s="1031"/>
      <c r="H628" s="1031"/>
    </row>
    <row r="629" spans="1:8" s="1026" customFormat="1" ht="12.75">
      <c r="A629" s="1016" t="s">
        <v>1264</v>
      </c>
      <c r="B629" s="1016"/>
      <c r="C629" s="1020" t="s">
        <v>1265</v>
      </c>
      <c r="D629" s="1018"/>
      <c r="E629" s="1018">
        <v>1</v>
      </c>
      <c r="F629" s="1019" t="s">
        <v>714</v>
      </c>
      <c r="G629" s="1004"/>
      <c r="H629" s="1005" t="str">
        <f>IF(G629&lt;&gt;"",E629*G629,"")</f>
        <v/>
      </c>
    </row>
    <row r="630" spans="1:8" s="1026" customFormat="1" ht="12.75">
      <c r="A630" s="1080"/>
      <c r="B630" s="1080"/>
      <c r="C630" s="1081"/>
      <c r="D630" s="1082"/>
      <c r="E630" s="1082"/>
      <c r="F630" s="1083"/>
      <c r="G630" s="1031"/>
      <c r="H630" s="1046"/>
    </row>
    <row r="631" spans="1:8" s="1026" customFormat="1" ht="16.5" thickBot="1">
      <c r="A631" s="992" t="s">
        <v>1244</v>
      </c>
      <c r="B631" s="993" t="s">
        <v>729</v>
      </c>
      <c r="C631" s="994"/>
      <c r="D631" s="995"/>
      <c r="E631" s="995">
        <v>1</v>
      </c>
      <c r="F631" s="995" t="s">
        <v>714</v>
      </c>
      <c r="G631" s="996">
        <f>SUM(H634:H636)</f>
        <v>0</v>
      </c>
      <c r="H631" s="997">
        <f>E631*G631</f>
        <v>0</v>
      </c>
    </row>
    <row r="632" spans="1:8" s="1026" customFormat="1" ht="13.5" thickTop="1">
      <c r="A632" s="1006"/>
      <c r="B632" s="1007" t="s">
        <v>730</v>
      </c>
      <c r="C632" s="1008"/>
      <c r="D632" s="1009"/>
      <c r="E632" s="1009"/>
      <c r="F632" s="1009"/>
      <c r="G632" s="1008"/>
      <c r="H632" s="1008"/>
    </row>
    <row r="633" spans="1:8" s="1026" customFormat="1" ht="12.75">
      <c r="A633" s="1006"/>
      <c r="B633" s="1006"/>
      <c r="C633" s="1008"/>
      <c r="D633" s="1009"/>
      <c r="E633" s="1009"/>
      <c r="F633" s="1009"/>
      <c r="G633" s="1008"/>
      <c r="H633" s="1008"/>
    </row>
    <row r="634" spans="1:8" s="1026" customFormat="1" ht="24">
      <c r="A634" s="1016" t="s">
        <v>1246</v>
      </c>
      <c r="B634" s="1016"/>
      <c r="C634" s="1020" t="s">
        <v>1266</v>
      </c>
      <c r="D634" s="1018"/>
      <c r="E634" s="1018">
        <v>160</v>
      </c>
      <c r="F634" s="1019" t="s">
        <v>340</v>
      </c>
      <c r="G634" s="1004"/>
      <c r="H634" s="1005" t="str">
        <f>IF(G634&lt;&gt;"",E634*G634,"")</f>
        <v/>
      </c>
    </row>
    <row r="635" spans="1:8" s="1026" customFormat="1" ht="12.75">
      <c r="A635" s="1006"/>
      <c r="B635" s="1006"/>
      <c r="C635" s="1008"/>
      <c r="D635" s="1009"/>
      <c r="E635" s="1009"/>
      <c r="F635" s="1009"/>
      <c r="G635" s="1008"/>
      <c r="H635" s="1008"/>
    </row>
    <row r="636" spans="1:8" s="1026" customFormat="1" ht="24">
      <c r="A636" s="1016" t="s">
        <v>1250</v>
      </c>
      <c r="B636" s="1016"/>
      <c r="C636" s="1002" t="s">
        <v>1267</v>
      </c>
      <c r="D636" s="1018"/>
      <c r="E636" s="1018">
        <v>40</v>
      </c>
      <c r="F636" s="1019" t="s">
        <v>340</v>
      </c>
      <c r="G636" s="1004"/>
      <c r="H636" s="1005" t="str">
        <f>IF(G636&lt;&gt;"",E636*G636,"")</f>
        <v/>
      </c>
    </row>
    <row r="637" spans="1:8" s="1026" customFormat="1" ht="12.75">
      <c r="A637" s="1080"/>
      <c r="B637" s="1080"/>
      <c r="C637" s="1081"/>
      <c r="D637" s="1082"/>
      <c r="E637" s="1082"/>
      <c r="F637" s="1083"/>
      <c r="G637" s="1031"/>
      <c r="H637" s="1046"/>
    </row>
    <row r="638" spans="1:8" s="1026" customFormat="1" ht="16.5" thickBot="1">
      <c r="A638" s="992" t="s">
        <v>1268</v>
      </c>
      <c r="B638" s="993" t="s">
        <v>1110</v>
      </c>
      <c r="C638" s="994"/>
      <c r="D638" s="995"/>
      <c r="E638" s="995">
        <v>1</v>
      </c>
      <c r="F638" s="995" t="s">
        <v>714</v>
      </c>
      <c r="G638" s="996">
        <f>SUM(H640:H642)</f>
        <v>0</v>
      </c>
      <c r="H638" s="997">
        <f>E638*G638</f>
        <v>0</v>
      </c>
    </row>
    <row r="639" spans="1:8" s="1026" customFormat="1" ht="13.5" thickTop="1">
      <c r="A639" s="1006"/>
      <c r="B639" s="1108"/>
      <c r="C639" s="1109"/>
      <c r="D639" s="1009"/>
      <c r="E639" s="1009"/>
      <c r="F639" s="1009"/>
      <c r="G639" s="1008"/>
      <c r="H639" s="1008"/>
    </row>
    <row r="640" spans="1:8" s="1026" customFormat="1" ht="12.75">
      <c r="A640" s="1076" t="s">
        <v>1269</v>
      </c>
      <c r="B640" s="1016"/>
      <c r="C640" s="1020" t="s">
        <v>1270</v>
      </c>
      <c r="D640" s="1018"/>
      <c r="E640" s="1018">
        <v>9</v>
      </c>
      <c r="F640" s="1019" t="s">
        <v>11</v>
      </c>
      <c r="G640" s="1004"/>
      <c r="H640" s="1005" t="str">
        <f>IF(G640&lt;&gt;"",E640*G640,"")</f>
        <v/>
      </c>
    </row>
    <row r="641" spans="1:8" s="1026" customFormat="1" ht="12.75">
      <c r="A641" s="1006"/>
      <c r="B641" s="1108"/>
      <c r="C641" s="1109"/>
      <c r="D641" s="1009"/>
      <c r="E641" s="1009"/>
      <c r="F641" s="1009"/>
      <c r="G641" s="1008"/>
      <c r="H641" s="1008"/>
    </row>
    <row r="642" spans="1:8" s="1026" customFormat="1" ht="96">
      <c r="A642" s="1076" t="s">
        <v>1271</v>
      </c>
      <c r="B642" s="1016"/>
      <c r="C642" s="1020" t="s">
        <v>1272</v>
      </c>
      <c r="D642" s="1018"/>
      <c r="E642" s="1018">
        <v>6</v>
      </c>
      <c r="F642" s="1019" t="s">
        <v>765</v>
      </c>
      <c r="G642" s="1004"/>
      <c r="H642" s="1005" t="str">
        <f>IF(G642&lt;&gt;"",E642*G642,"")</f>
        <v/>
      </c>
    </row>
    <row r="643" spans="1:8" s="1026" customFormat="1" ht="12.75">
      <c r="A643" s="1080"/>
      <c r="B643" s="1080"/>
      <c r="C643" s="1081"/>
      <c r="D643" s="1009"/>
      <c r="E643" s="1009"/>
      <c r="F643" s="1009"/>
      <c r="G643" s="1008"/>
      <c r="H643" s="1008"/>
    </row>
    <row r="644" spans="1:8" s="1026" customFormat="1" ht="13.5" thickBot="1">
      <c r="A644" s="1080"/>
      <c r="B644" s="1080"/>
      <c r="C644" s="1081"/>
      <c r="D644" s="1009"/>
      <c r="E644" s="1009"/>
      <c r="F644" s="1009"/>
      <c r="G644" s="1008"/>
      <c r="H644" s="1008"/>
    </row>
    <row r="645" spans="1:8" s="1026" customFormat="1" ht="16.5" thickBot="1">
      <c r="A645" s="978" t="s">
        <v>1273</v>
      </c>
      <c r="B645" s="979" t="s">
        <v>1274</v>
      </c>
      <c r="C645" s="979"/>
      <c r="D645" s="980"/>
      <c r="E645" s="980"/>
      <c r="F645" s="980"/>
      <c r="G645" s="981"/>
      <c r="H645" s="982">
        <f>SUM(H647,H656,H673)</f>
        <v>0</v>
      </c>
    </row>
    <row r="646" spans="1:8" s="1026" customFormat="1" ht="12.75">
      <c r="A646" s="1080"/>
      <c r="B646" s="1080"/>
      <c r="C646" s="1081"/>
      <c r="D646" s="1082"/>
      <c r="E646" s="1082"/>
      <c r="F646" s="1083"/>
      <c r="G646" s="1031"/>
      <c r="H646" s="1046"/>
    </row>
    <row r="647" spans="1:8" s="1026" customFormat="1" ht="16.5" thickBot="1">
      <c r="A647" s="992" t="s">
        <v>1275</v>
      </c>
      <c r="B647" s="993" t="s">
        <v>1276</v>
      </c>
      <c r="C647" s="994"/>
      <c r="D647" s="995">
        <v>1</v>
      </c>
      <c r="E647" s="995">
        <v>1</v>
      </c>
      <c r="F647" s="995" t="s">
        <v>714</v>
      </c>
      <c r="G647" s="996">
        <f>SUM(H650:H654)</f>
        <v>0</v>
      </c>
      <c r="H647" s="997">
        <f>E647*G647</f>
        <v>0</v>
      </c>
    </row>
    <row r="648" spans="1:8" s="1026" customFormat="1" ht="13.5" thickTop="1">
      <c r="A648" s="1006"/>
      <c r="B648" s="1007" t="s">
        <v>918</v>
      </c>
      <c r="C648" s="1008"/>
      <c r="D648" s="1009"/>
      <c r="E648" s="1009"/>
      <c r="F648" s="1009"/>
      <c r="G648" s="1008"/>
      <c r="H648" s="1008"/>
    </row>
    <row r="649" spans="1:8" s="1026" customFormat="1" ht="12.75">
      <c r="A649" s="1006"/>
      <c r="B649" s="1006"/>
      <c r="C649" s="1008"/>
      <c r="D649" s="1009"/>
      <c r="E649" s="1009"/>
      <c r="F649" s="1009"/>
      <c r="G649" s="1008"/>
      <c r="H649" s="1008"/>
    </row>
    <row r="650" spans="1:8" s="1026" customFormat="1" ht="24">
      <c r="A650" s="1016" t="s">
        <v>1277</v>
      </c>
      <c r="B650" s="1016"/>
      <c r="C650" s="1020" t="s">
        <v>1278</v>
      </c>
      <c r="D650" s="1018" t="s">
        <v>1279</v>
      </c>
      <c r="E650" s="1018">
        <v>140</v>
      </c>
      <c r="F650" s="1019" t="s">
        <v>340</v>
      </c>
      <c r="G650" s="1004"/>
      <c r="H650" s="1005" t="str">
        <f>IF(G650&lt;&gt;"",E650*G650,"")</f>
        <v/>
      </c>
    </row>
    <row r="651" spans="1:8" s="1026" customFormat="1" ht="12.75">
      <c r="A651" s="1006"/>
      <c r="B651" s="1006"/>
      <c r="C651" s="1008"/>
      <c r="D651" s="1009"/>
      <c r="E651" s="1009"/>
      <c r="F651" s="1009"/>
      <c r="G651" s="1008"/>
      <c r="H651" s="1008"/>
    </row>
    <row r="652" spans="1:8" s="1026" customFormat="1" ht="24">
      <c r="A652" s="1016" t="s">
        <v>1280</v>
      </c>
      <c r="B652" s="1016"/>
      <c r="C652" s="1020" t="s">
        <v>1281</v>
      </c>
      <c r="D652" s="1018" t="s">
        <v>1279</v>
      </c>
      <c r="E652" s="1018">
        <v>20</v>
      </c>
      <c r="F652" s="1019" t="s">
        <v>11</v>
      </c>
      <c r="G652" s="1004"/>
      <c r="H652" s="1005" t="str">
        <f>IF(G652&lt;&gt;"",E652*G652,"")</f>
        <v/>
      </c>
    </row>
    <row r="653" spans="1:8" s="1026" customFormat="1" ht="12.75">
      <c r="A653" s="1006"/>
      <c r="B653" s="1085"/>
      <c r="C653" s="1089"/>
      <c r="D653" s="1087"/>
      <c r="E653" s="1087"/>
      <c r="F653" s="1088"/>
      <c r="G653" s="1014"/>
      <c r="H653" s="1015"/>
    </row>
    <row r="654" spans="1:8" s="1026" customFormat="1" ht="24">
      <c r="A654" s="1016" t="s">
        <v>1282</v>
      </c>
      <c r="B654" s="1016"/>
      <c r="C654" s="1020" t="s">
        <v>1283</v>
      </c>
      <c r="D654" s="1018"/>
      <c r="E654" s="1018">
        <v>1</v>
      </c>
      <c r="F654" s="1019" t="s">
        <v>11</v>
      </c>
      <c r="G654" s="1004"/>
      <c r="H654" s="1005" t="str">
        <f>IF(G654&lt;&gt;"",E654*G654,"")</f>
        <v/>
      </c>
    </row>
    <row r="655" spans="1:8" s="1026" customFormat="1" ht="12.75">
      <c r="A655" s="1085"/>
      <c r="B655" s="1085"/>
      <c r="C655" s="1089"/>
      <c r="D655" s="1087"/>
      <c r="E655" s="1087"/>
      <c r="F655" s="1088"/>
      <c r="G655" s="1014"/>
      <c r="H655" s="1015"/>
    </row>
    <row r="656" spans="1:8" s="1026" customFormat="1" ht="16.5" thickBot="1">
      <c r="A656" s="992" t="s">
        <v>1284</v>
      </c>
      <c r="B656" s="993" t="s">
        <v>1285</v>
      </c>
      <c r="C656" s="994"/>
      <c r="D656" s="995">
        <v>1</v>
      </c>
      <c r="E656" s="995">
        <v>1</v>
      </c>
      <c r="F656" s="995" t="s">
        <v>714</v>
      </c>
      <c r="G656" s="996">
        <f>SUM(H659:H671)</f>
        <v>0</v>
      </c>
      <c r="H656" s="997">
        <f>E656*G656</f>
        <v>0</v>
      </c>
    </row>
    <row r="657" spans="1:8" s="1026" customFormat="1" ht="13.5" thickTop="1">
      <c r="A657" s="1027"/>
      <c r="B657" s="912" t="s">
        <v>918</v>
      </c>
      <c r="C657" s="1028"/>
      <c r="D657" s="1029"/>
      <c r="E657" s="1029"/>
      <c r="F657" s="1030"/>
      <c r="G657" s="1031"/>
      <c r="H657" s="1031"/>
    </row>
    <row r="658" spans="1:8" s="1026" customFormat="1" ht="12.75">
      <c r="A658" s="1080"/>
      <c r="B658" s="1080"/>
      <c r="C658" s="1081"/>
      <c r="D658" s="1082"/>
      <c r="E658" s="1082"/>
      <c r="F658" s="1083"/>
      <c r="G658" s="1031"/>
      <c r="H658" s="1046"/>
    </row>
    <row r="659" spans="1:8" s="1026" customFormat="1" ht="24">
      <c r="A659" s="1076" t="s">
        <v>1286</v>
      </c>
      <c r="B659" s="1016"/>
      <c r="C659" s="1020" t="s">
        <v>1287</v>
      </c>
      <c r="D659" s="1018" t="s">
        <v>1279</v>
      </c>
      <c r="E659" s="1018">
        <v>160</v>
      </c>
      <c r="F659" s="1019" t="s">
        <v>340</v>
      </c>
      <c r="G659" s="1004"/>
      <c r="H659" s="1005" t="str">
        <f>IF(G659&lt;&gt;"",E659*G659,"")</f>
        <v/>
      </c>
    </row>
    <row r="660" spans="1:8" s="1026" customFormat="1" ht="12.75">
      <c r="A660" s="1080"/>
      <c r="B660" s="1006"/>
      <c r="C660" s="1008"/>
      <c r="D660" s="1009"/>
      <c r="E660" s="1009"/>
      <c r="F660" s="1009"/>
      <c r="G660" s="1008"/>
      <c r="H660" s="1008"/>
    </row>
    <row r="661" spans="1:8" s="1026" customFormat="1" ht="36">
      <c r="A661" s="1076" t="s">
        <v>1288</v>
      </c>
      <c r="B661" s="1016"/>
      <c r="C661" s="1110" t="s">
        <v>1289</v>
      </c>
      <c r="D661" s="1018" t="s">
        <v>1279</v>
      </c>
      <c r="E661" s="1018">
        <v>50</v>
      </c>
      <c r="F661" s="1019" t="s">
        <v>11</v>
      </c>
      <c r="G661" s="1004"/>
      <c r="H661" s="1005" t="str">
        <f>IF(G661&lt;&gt;"",E661*G661,"")</f>
        <v/>
      </c>
    </row>
    <row r="662" spans="1:8" s="1026" customFormat="1" ht="12.75">
      <c r="A662" s="1080"/>
      <c r="B662" s="1006"/>
      <c r="C662" s="1008"/>
      <c r="D662" s="1009"/>
      <c r="E662" s="1009"/>
      <c r="F662" s="1009"/>
      <c r="G662" s="1008"/>
      <c r="H662" s="1008"/>
    </row>
    <row r="663" spans="1:8" s="1026" customFormat="1" ht="36">
      <c r="A663" s="1076" t="s">
        <v>1290</v>
      </c>
      <c r="B663" s="1016"/>
      <c r="C663" s="1110" t="s">
        <v>1291</v>
      </c>
      <c r="D663" s="1018" t="s">
        <v>1279</v>
      </c>
      <c r="E663" s="1018">
        <v>40</v>
      </c>
      <c r="F663" s="1019" t="s">
        <v>11</v>
      </c>
      <c r="G663" s="1004"/>
      <c r="H663" s="1005" t="str">
        <f>IF(G663&lt;&gt;"",E663*G663,"")</f>
        <v/>
      </c>
    </row>
    <row r="664" spans="1:8" s="1026" customFormat="1" ht="12.75">
      <c r="A664" s="1080"/>
      <c r="B664" s="1006"/>
      <c r="C664" s="1008"/>
      <c r="D664" s="1009"/>
      <c r="E664" s="1009"/>
      <c r="F664" s="1009"/>
      <c r="G664" s="1008"/>
      <c r="H664" s="1008"/>
    </row>
    <row r="665" spans="1:8" s="1026" customFormat="1" ht="36">
      <c r="A665" s="1076" t="s">
        <v>1292</v>
      </c>
      <c r="B665" s="1016"/>
      <c r="C665" s="1110" t="s">
        <v>1293</v>
      </c>
      <c r="D665" s="1018" t="s">
        <v>1279</v>
      </c>
      <c r="E665" s="1018">
        <v>15</v>
      </c>
      <c r="F665" s="1019" t="s">
        <v>11</v>
      </c>
      <c r="G665" s="1004"/>
      <c r="H665" s="1005" t="str">
        <f>IF(G665&lt;&gt;"",E665*G665,"")</f>
        <v/>
      </c>
    </row>
    <row r="666" spans="1:8" s="1026" customFormat="1" ht="12.75">
      <c r="A666" s="1080"/>
      <c r="B666" s="1006"/>
      <c r="C666" s="1008"/>
      <c r="D666" s="1009"/>
      <c r="E666" s="1009"/>
      <c r="F666" s="1009"/>
      <c r="G666" s="1008"/>
      <c r="H666" s="1008"/>
    </row>
    <row r="667" spans="1:8" s="1026" customFormat="1" ht="36">
      <c r="A667" s="1076" t="s">
        <v>1294</v>
      </c>
      <c r="B667" s="1016"/>
      <c r="C667" s="1110" t="s">
        <v>1295</v>
      </c>
      <c r="D667" s="1018" t="s">
        <v>1279</v>
      </c>
      <c r="E667" s="1018">
        <v>24</v>
      </c>
      <c r="F667" s="1019" t="s">
        <v>11</v>
      </c>
      <c r="G667" s="1004"/>
      <c r="H667" s="1005" t="str">
        <f>IF(G667&lt;&gt;"",E667*G667,"")</f>
        <v/>
      </c>
    </row>
    <row r="668" spans="1:8" s="1026" customFormat="1" ht="12.75">
      <c r="A668" s="1080"/>
      <c r="B668" s="1006"/>
      <c r="C668" s="1008"/>
      <c r="D668" s="1009"/>
      <c r="E668" s="1009"/>
      <c r="F668" s="1009"/>
      <c r="G668" s="1008"/>
      <c r="H668" s="1008"/>
    </row>
    <row r="669" spans="1:8" s="1026" customFormat="1" ht="24">
      <c r="A669" s="1076" t="s">
        <v>1296</v>
      </c>
      <c r="B669" s="1016"/>
      <c r="C669" s="1110" t="s">
        <v>1297</v>
      </c>
      <c r="D669" s="1018" t="s">
        <v>1279</v>
      </c>
      <c r="E669" s="1018">
        <v>40</v>
      </c>
      <c r="F669" s="1019" t="s">
        <v>11</v>
      </c>
      <c r="G669" s="1004"/>
      <c r="H669" s="1005" t="str">
        <f>IF(G669&lt;&gt;"",E669*G669,"")</f>
        <v/>
      </c>
    </row>
    <row r="670" spans="1:8" s="1026" customFormat="1" ht="12.75">
      <c r="A670" s="1080"/>
      <c r="B670" s="1006"/>
      <c r="C670" s="1008"/>
      <c r="D670" s="1009"/>
      <c r="E670" s="1009"/>
      <c r="F670" s="1009"/>
      <c r="G670" s="1008"/>
      <c r="H670" s="1008"/>
    </row>
    <row r="671" spans="1:8" s="1026" customFormat="1" ht="36">
      <c r="A671" s="1076" t="s">
        <v>1298</v>
      </c>
      <c r="B671" s="1016"/>
      <c r="C671" s="1110" t="s">
        <v>1299</v>
      </c>
      <c r="D671" s="1018" t="s">
        <v>1279</v>
      </c>
      <c r="E671" s="1018">
        <v>7</v>
      </c>
      <c r="F671" s="1019" t="s">
        <v>11</v>
      </c>
      <c r="G671" s="1004"/>
      <c r="H671" s="1005" t="str">
        <f>IF(G671&lt;&gt;"",E671*G671,"")</f>
        <v/>
      </c>
    </row>
    <row r="672" spans="1:8" s="1026" customFormat="1" ht="12.75">
      <c r="A672" s="1085"/>
      <c r="B672" s="1085"/>
      <c r="C672" s="1089"/>
      <c r="D672" s="1087"/>
      <c r="E672" s="1087"/>
      <c r="F672" s="1088"/>
      <c r="G672" s="1014"/>
      <c r="H672" s="1015"/>
    </row>
    <row r="673" spans="1:8" s="1026" customFormat="1" ht="16.5" thickBot="1">
      <c r="A673" s="992" t="s">
        <v>1300</v>
      </c>
      <c r="B673" s="993" t="s">
        <v>1301</v>
      </c>
      <c r="C673" s="994"/>
      <c r="D673" s="995">
        <v>1</v>
      </c>
      <c r="E673" s="995">
        <v>1</v>
      </c>
      <c r="F673" s="995" t="s">
        <v>714</v>
      </c>
      <c r="G673" s="996">
        <f>SUM(H676:H686)</f>
        <v>0</v>
      </c>
      <c r="H673" s="997">
        <f>E673*G673</f>
        <v>0</v>
      </c>
    </row>
    <row r="674" spans="1:8" s="1026" customFormat="1" ht="13.5" thickTop="1">
      <c r="A674" s="1027"/>
      <c r="B674" s="912" t="s">
        <v>918</v>
      </c>
      <c r="C674" s="1028"/>
      <c r="D674" s="1029"/>
      <c r="E674" s="1029"/>
      <c r="F674" s="1030"/>
      <c r="G674" s="1031"/>
      <c r="H674" s="1031"/>
    </row>
    <row r="675" spans="1:8" s="1026" customFormat="1" ht="12.75">
      <c r="A675" s="1080"/>
      <c r="B675" s="1080"/>
      <c r="C675" s="1081"/>
      <c r="D675" s="1082"/>
      <c r="E675" s="1082"/>
      <c r="F675" s="1083"/>
      <c r="G675" s="1031"/>
      <c r="H675" s="1046"/>
    </row>
    <row r="676" spans="1:8" s="1026" customFormat="1" ht="24">
      <c r="A676" s="1076" t="s">
        <v>1302</v>
      </c>
      <c r="B676" s="1016"/>
      <c r="C676" s="1110" t="s">
        <v>1303</v>
      </c>
      <c r="D676" s="1018"/>
      <c r="E676" s="1018">
        <v>90</v>
      </c>
      <c r="F676" s="1019" t="s">
        <v>340</v>
      </c>
      <c r="G676" s="1004"/>
      <c r="H676" s="1005" t="str">
        <f>IF(G676&lt;&gt;"",E676*G676,"")</f>
        <v/>
      </c>
    </row>
    <row r="677" spans="1:8" s="1026" customFormat="1" ht="12.75">
      <c r="A677" s="1080"/>
      <c r="B677" s="1006"/>
      <c r="C677" s="1081"/>
      <c r="D677" s="1082"/>
      <c r="E677" s="1082"/>
      <c r="F677" s="1083"/>
      <c r="G677" s="1031"/>
      <c r="H677" s="1046"/>
    </row>
    <row r="678" spans="1:8" s="1026" customFormat="1" ht="24">
      <c r="A678" s="1076" t="s">
        <v>1304</v>
      </c>
      <c r="B678" s="1016"/>
      <c r="C678" s="1110" t="s">
        <v>1305</v>
      </c>
      <c r="D678" s="1018"/>
      <c r="E678" s="1018">
        <v>20</v>
      </c>
      <c r="F678" s="1019" t="s">
        <v>340</v>
      </c>
      <c r="G678" s="1004"/>
      <c r="H678" s="1005" t="str">
        <f>IF(G678&lt;&gt;"",E678*G678,"")</f>
        <v/>
      </c>
    </row>
    <row r="679" spans="1:8" s="1026" customFormat="1" ht="12.75">
      <c r="A679" s="1080"/>
      <c r="B679" s="1006"/>
      <c r="C679" s="1081"/>
      <c r="D679" s="1082"/>
      <c r="E679" s="1082"/>
      <c r="F679" s="1083"/>
      <c r="G679" s="1031"/>
      <c r="H679" s="1046"/>
    </row>
    <row r="680" spans="1:8" s="1026" customFormat="1" ht="24">
      <c r="A680" s="1076" t="s">
        <v>1306</v>
      </c>
      <c r="B680" s="1016"/>
      <c r="C680" s="1002" t="s">
        <v>961</v>
      </c>
      <c r="D680" s="1018"/>
      <c r="E680" s="1018">
        <v>10</v>
      </c>
      <c r="F680" s="1019" t="s">
        <v>340</v>
      </c>
      <c r="G680" s="1004"/>
      <c r="H680" s="1005" t="str">
        <f>IF(G680&lt;&gt;"",E680*G680,"")</f>
        <v/>
      </c>
    </row>
    <row r="681" spans="1:8" s="1026" customFormat="1" ht="12.75">
      <c r="A681" s="1080"/>
      <c r="B681" s="1080"/>
      <c r="C681" s="1111"/>
      <c r="D681" s="1082"/>
      <c r="E681" s="1082"/>
      <c r="F681" s="1083"/>
      <c r="G681" s="1031"/>
      <c r="H681" s="1046"/>
    </row>
    <row r="682" spans="1:8" s="1026" customFormat="1" ht="12.75">
      <c r="A682" s="1076" t="s">
        <v>1307</v>
      </c>
      <c r="B682" s="1016"/>
      <c r="C682" s="1110" t="s">
        <v>1308</v>
      </c>
      <c r="D682" s="1018"/>
      <c r="E682" s="1018">
        <v>4</v>
      </c>
      <c r="F682" s="1019" t="s">
        <v>5</v>
      </c>
      <c r="G682" s="1004"/>
      <c r="H682" s="1005" t="str">
        <f>IF(G682&lt;&gt;"",E682*G682,"")</f>
        <v/>
      </c>
    </row>
    <row r="683" spans="1:8" s="1026" customFormat="1" ht="12.75">
      <c r="A683" s="1080"/>
      <c r="B683" s="1080"/>
      <c r="C683" s="1081"/>
      <c r="D683" s="1082"/>
      <c r="E683" s="1082"/>
      <c r="F683" s="1083"/>
      <c r="G683" s="1031"/>
      <c r="H683" s="1046"/>
    </row>
    <row r="684" spans="1:8" s="1026" customFormat="1" ht="24">
      <c r="A684" s="1076" t="s">
        <v>1309</v>
      </c>
      <c r="B684" s="1016"/>
      <c r="C684" s="1112" t="s">
        <v>1310</v>
      </c>
      <c r="D684" s="1018"/>
      <c r="E684" s="1018">
        <v>3</v>
      </c>
      <c r="F684" s="1019" t="s">
        <v>11</v>
      </c>
      <c r="G684" s="1004"/>
      <c r="H684" s="1005" t="str">
        <f>IF(G684&lt;&gt;"",E684*G684,"")</f>
        <v/>
      </c>
    </row>
    <row r="685" spans="1:8" s="1026" customFormat="1" ht="12.75">
      <c r="A685" s="1080"/>
      <c r="B685" s="1006"/>
      <c r="C685" s="1008"/>
      <c r="D685" s="1009"/>
      <c r="E685" s="1009"/>
      <c r="F685" s="1009"/>
      <c r="G685" s="1008"/>
      <c r="H685" s="1008"/>
    </row>
    <row r="686" spans="1:8" s="1026" customFormat="1" ht="24">
      <c r="A686" s="1076" t="s">
        <v>1311</v>
      </c>
      <c r="B686" s="1016"/>
      <c r="C686" s="1113" t="s">
        <v>1312</v>
      </c>
      <c r="D686" s="1018"/>
      <c r="E686" s="1018">
        <v>20</v>
      </c>
      <c r="F686" s="1019" t="s">
        <v>11</v>
      </c>
      <c r="G686" s="1004"/>
      <c r="H686" s="1005" t="str">
        <f>IF(G686&lt;&gt;"",E686*G686,"")</f>
        <v/>
      </c>
    </row>
    <row r="687" spans="1:8" s="1026" customFormat="1" ht="12.75">
      <c r="A687" s="1080"/>
      <c r="B687" s="1080"/>
      <c r="C687" s="1081"/>
      <c r="D687" s="1082"/>
      <c r="E687" s="1082"/>
      <c r="F687" s="1083"/>
      <c r="G687" s="1031"/>
      <c r="H687" s="1046"/>
    </row>
    <row r="688" spans="1:8" s="1026" customFormat="1" ht="13.5" thickBot="1">
      <c r="A688" s="1080"/>
      <c r="B688" s="1080"/>
      <c r="C688" s="1081"/>
      <c r="D688" s="1082"/>
      <c r="E688" s="1082"/>
      <c r="F688" s="1083"/>
      <c r="G688" s="1031"/>
      <c r="H688" s="1046"/>
    </row>
    <row r="689" spans="1:8" s="1026" customFormat="1" ht="16.5" thickBot="1">
      <c r="A689" s="978" t="s">
        <v>1313</v>
      </c>
      <c r="B689" s="979" t="s">
        <v>1314</v>
      </c>
      <c r="C689" s="979"/>
      <c r="D689" s="980"/>
      <c r="E689" s="980"/>
      <c r="F689" s="980"/>
      <c r="G689" s="981"/>
      <c r="H689" s="982">
        <f>SUM(H691)</f>
        <v>0</v>
      </c>
    </row>
    <row r="690" spans="1:8" s="1026" customFormat="1" ht="12.75">
      <c r="A690" s="1080"/>
      <c r="B690" s="1080"/>
      <c r="C690" s="1081"/>
      <c r="D690" s="1082"/>
      <c r="E690" s="1082"/>
      <c r="F690" s="1083"/>
      <c r="G690" s="1031"/>
      <c r="H690" s="1046"/>
    </row>
    <row r="691" spans="1:8" s="1026" customFormat="1" ht="16.5" thickBot="1">
      <c r="A691" s="992" t="s">
        <v>1315</v>
      </c>
      <c r="B691" s="993" t="s">
        <v>1314</v>
      </c>
      <c r="C691" s="994"/>
      <c r="D691" s="995">
        <v>1</v>
      </c>
      <c r="E691" s="995">
        <v>1</v>
      </c>
      <c r="F691" s="995" t="s">
        <v>714</v>
      </c>
      <c r="G691" s="996">
        <f>SUM(H693:H714)</f>
        <v>0</v>
      </c>
      <c r="H691" s="997">
        <f>E691*G691</f>
        <v>0</v>
      </c>
    </row>
    <row r="692" spans="1:8" s="1026" customFormat="1" ht="13.5" thickTop="1">
      <c r="A692" s="998"/>
      <c r="B692" s="998"/>
      <c r="C692" s="999"/>
      <c r="D692" s="1000"/>
      <c r="E692" s="1000"/>
      <c r="F692" s="1000"/>
      <c r="G692" s="999"/>
      <c r="H692" s="999"/>
    </row>
    <row r="693" spans="1:8" s="1026" customFormat="1" ht="24">
      <c r="A693" s="1114" t="s">
        <v>1316</v>
      </c>
      <c r="B693" s="1114"/>
      <c r="C693" s="1050" t="s">
        <v>1317</v>
      </c>
      <c r="D693" s="1051"/>
      <c r="E693" s="1051">
        <v>1</v>
      </c>
      <c r="F693" s="1052" t="s">
        <v>714</v>
      </c>
      <c r="G693" s="1004"/>
      <c r="H693" s="1054" t="str">
        <f>IF(G693&lt;&gt;"",E693*G693,"")</f>
        <v/>
      </c>
    </row>
    <row r="694" spans="1:8" s="1026" customFormat="1" ht="12.75">
      <c r="A694" s="1055"/>
      <c r="B694" s="1056"/>
      <c r="C694" s="1062" t="s">
        <v>1318</v>
      </c>
      <c r="D694" s="1058"/>
      <c r="E694" s="1058"/>
      <c r="F694" s="1059"/>
      <c r="G694" s="1061"/>
      <c r="H694" s="1061"/>
    </row>
    <row r="695" spans="1:8" s="1026" customFormat="1" ht="12.75">
      <c r="A695" s="1055"/>
      <c r="B695" s="1056"/>
      <c r="C695" s="1062" t="s">
        <v>1319</v>
      </c>
      <c r="D695" s="1058"/>
      <c r="E695" s="1058"/>
      <c r="F695" s="1059"/>
      <c r="G695" s="1061"/>
      <c r="H695" s="1061"/>
    </row>
    <row r="696" spans="1:8" s="1026" customFormat="1" ht="12.75">
      <c r="A696" s="1055"/>
      <c r="B696" s="1056"/>
      <c r="C696" s="1062" t="s">
        <v>1320</v>
      </c>
      <c r="D696" s="1058"/>
      <c r="E696" s="1058"/>
      <c r="F696" s="1059"/>
      <c r="G696" s="1061"/>
      <c r="H696" s="1061"/>
    </row>
    <row r="697" spans="1:8" s="1026" customFormat="1" ht="12.75">
      <c r="A697" s="1063"/>
      <c r="B697" s="1064"/>
      <c r="C697" s="1065" t="s">
        <v>1321</v>
      </c>
      <c r="D697" s="1066"/>
      <c r="E697" s="1066"/>
      <c r="F697" s="1067"/>
      <c r="G697" s="1069"/>
      <c r="H697" s="1069"/>
    </row>
    <row r="698" spans="1:8" s="1026" customFormat="1" ht="12.75">
      <c r="A698" s="1006"/>
      <c r="B698" s="1006"/>
      <c r="C698" s="1008"/>
      <c r="D698" s="1009"/>
      <c r="E698" s="1009"/>
      <c r="F698" s="1009"/>
      <c r="G698" s="1008"/>
      <c r="H698" s="1008"/>
    </row>
    <row r="699" spans="1:8" s="1026" customFormat="1" ht="24">
      <c r="A699" s="1114" t="s">
        <v>1322</v>
      </c>
      <c r="B699" s="1114"/>
      <c r="C699" s="1050" t="s">
        <v>1323</v>
      </c>
      <c r="D699" s="1051"/>
      <c r="E699" s="1051">
        <v>1</v>
      </c>
      <c r="F699" s="1052" t="s">
        <v>714</v>
      </c>
      <c r="G699" s="1004"/>
      <c r="H699" s="1054" t="str">
        <f>IF(G699&lt;&gt;"",E699*G699,"")</f>
        <v/>
      </c>
    </row>
    <row r="700" spans="1:8" s="1026" customFormat="1" ht="12.75">
      <c r="A700" s="1055"/>
      <c r="B700" s="1056"/>
      <c r="C700" s="1062" t="s">
        <v>1324</v>
      </c>
      <c r="D700" s="1058"/>
      <c r="E700" s="1058"/>
      <c r="F700" s="1059"/>
      <c r="G700" s="1061"/>
      <c r="H700" s="1061"/>
    </row>
    <row r="701" spans="1:8" s="1026" customFormat="1" ht="12.75">
      <c r="A701" s="1055"/>
      <c r="B701" s="1056"/>
      <c r="C701" s="1062" t="s">
        <v>1325</v>
      </c>
      <c r="D701" s="1058"/>
      <c r="E701" s="1058"/>
      <c r="F701" s="1059"/>
      <c r="G701" s="1061"/>
      <c r="H701" s="1061"/>
    </row>
    <row r="702" spans="1:8" s="1026" customFormat="1" ht="12.75">
      <c r="A702" s="1063"/>
      <c r="B702" s="1064"/>
      <c r="C702" s="1065" t="s">
        <v>1326</v>
      </c>
      <c r="D702" s="1066"/>
      <c r="E702" s="1066"/>
      <c r="F702" s="1067"/>
      <c r="G702" s="1069"/>
      <c r="H702" s="1069"/>
    </row>
    <row r="703" spans="1:8" s="1026" customFormat="1" ht="12.75">
      <c r="A703" s="1006"/>
      <c r="B703" s="1006"/>
      <c r="C703" s="1008"/>
      <c r="D703" s="1009"/>
      <c r="E703" s="1009"/>
      <c r="F703" s="1009"/>
      <c r="G703" s="1008"/>
      <c r="H703" s="1008"/>
    </row>
    <row r="704" spans="1:8" s="1026" customFormat="1" ht="36">
      <c r="A704" s="1016" t="s">
        <v>1327</v>
      </c>
      <c r="B704" s="1016"/>
      <c r="C704" s="1115" t="s">
        <v>1328</v>
      </c>
      <c r="D704" s="1018"/>
      <c r="E704" s="1018">
        <v>1</v>
      </c>
      <c r="F704" s="1019" t="s">
        <v>714</v>
      </c>
      <c r="G704" s="1004"/>
      <c r="H704" s="1005" t="str">
        <f>IF(G704&lt;&gt;"",E704*G704,"")</f>
        <v/>
      </c>
    </row>
    <row r="705" spans="1:8" s="1026" customFormat="1" ht="12.75">
      <c r="A705" s="1006"/>
      <c r="B705" s="1103"/>
      <c r="C705" s="1084"/>
      <c r="D705" s="1116"/>
      <c r="E705" s="1116"/>
      <c r="F705" s="1025"/>
      <c r="G705" s="1104"/>
      <c r="H705" s="1104"/>
    </row>
    <row r="706" spans="1:8" s="1026" customFormat="1" ht="12.75">
      <c r="A706" s="1016" t="s">
        <v>1329</v>
      </c>
      <c r="B706" s="1016"/>
      <c r="C706" s="1020" t="s">
        <v>1330</v>
      </c>
      <c r="D706" s="1018"/>
      <c r="E706" s="1018">
        <v>1</v>
      </c>
      <c r="F706" s="1019" t="s">
        <v>714</v>
      </c>
      <c r="G706" s="1004"/>
      <c r="H706" s="1005" t="str">
        <f>IF(G706&lt;&gt;"",E706*G706,"")</f>
        <v/>
      </c>
    </row>
    <row r="707" spans="1:8" s="1026" customFormat="1" ht="12.75">
      <c r="A707" s="1006"/>
      <c r="B707" s="1103"/>
      <c r="C707" s="1008"/>
      <c r="D707" s="1009"/>
      <c r="E707" s="1009"/>
      <c r="F707" s="1009"/>
      <c r="G707" s="1008"/>
      <c r="H707" s="1008"/>
    </row>
    <row r="708" spans="1:8" s="1026" customFormat="1" ht="24">
      <c r="A708" s="1016" t="s">
        <v>1331</v>
      </c>
      <c r="B708" s="1016"/>
      <c r="C708" s="1115" t="s">
        <v>1332</v>
      </c>
      <c r="D708" s="1018"/>
      <c r="E708" s="1018">
        <v>6</v>
      </c>
      <c r="F708" s="1019" t="s">
        <v>420</v>
      </c>
      <c r="G708" s="1004"/>
      <c r="H708" s="1005" t="str">
        <f>IF(G708&lt;&gt;"",E708*G708,"")</f>
        <v/>
      </c>
    </row>
    <row r="709" spans="1:8" s="1026" customFormat="1" ht="12.75">
      <c r="A709" s="1006"/>
      <c r="B709" s="1103"/>
      <c r="C709" s="1117"/>
      <c r="D709" s="1042"/>
      <c r="E709" s="1042"/>
      <c r="F709" s="1042"/>
      <c r="G709" s="1117"/>
      <c r="H709" s="1117"/>
    </row>
    <row r="710" spans="1:8" s="1026" customFormat="1" ht="12.75">
      <c r="A710" s="1016" t="s">
        <v>1333</v>
      </c>
      <c r="B710" s="1016"/>
      <c r="C710" s="1115" t="s">
        <v>1334</v>
      </c>
      <c r="D710" s="1018"/>
      <c r="E710" s="1018">
        <v>20</v>
      </c>
      <c r="F710" s="1019" t="s">
        <v>420</v>
      </c>
      <c r="G710" s="1004"/>
      <c r="H710" s="1005" t="str">
        <f>IF(G710&lt;&gt;"",E710*G710,"")</f>
        <v/>
      </c>
    </row>
    <row r="711" spans="1:8" s="1026" customFormat="1" ht="12.75">
      <c r="A711" s="1006"/>
      <c r="B711" s="1103"/>
      <c r="C711" s="1117"/>
      <c r="D711" s="1042"/>
      <c r="E711" s="1042"/>
      <c r="F711" s="1042"/>
      <c r="G711" s="1117"/>
      <c r="H711" s="1117"/>
    </row>
    <row r="712" spans="1:8" s="1026" customFormat="1" ht="12.75">
      <c r="A712" s="1016" t="s">
        <v>1335</v>
      </c>
      <c r="B712" s="1016"/>
      <c r="C712" s="1020" t="s">
        <v>1336</v>
      </c>
      <c r="D712" s="1018"/>
      <c r="E712" s="1018">
        <v>1</v>
      </c>
      <c r="F712" s="1019" t="s">
        <v>714</v>
      </c>
      <c r="G712" s="1004"/>
      <c r="H712" s="1005" t="str">
        <f>IF(G712&lt;&gt;"",E712*G712,"")</f>
        <v/>
      </c>
    </row>
    <row r="713" spans="1:8" s="1026" customFormat="1" ht="12.75">
      <c r="A713" s="1006"/>
      <c r="B713" s="1103"/>
      <c r="C713" s="1008"/>
      <c r="D713" s="1009"/>
      <c r="E713" s="1009"/>
      <c r="F713" s="1009"/>
      <c r="G713" s="1008"/>
      <c r="H713" s="1008"/>
    </row>
    <row r="714" spans="1:8" s="1026" customFormat="1" ht="36">
      <c r="A714" s="1016" t="s">
        <v>1337</v>
      </c>
      <c r="B714" s="1016"/>
      <c r="C714" s="1020" t="s">
        <v>1338</v>
      </c>
      <c r="D714" s="1018"/>
      <c r="E714" s="1018">
        <v>3</v>
      </c>
      <c r="F714" s="1019" t="s">
        <v>1339</v>
      </c>
      <c r="G714" s="1004"/>
      <c r="H714" s="1005" t="str">
        <f>IF(G714&lt;&gt;"",E714*G714,"")</f>
        <v/>
      </c>
    </row>
    <row r="715" spans="1:8" s="1026" customFormat="1" ht="12.75">
      <c r="A715" s="998"/>
      <c r="B715" s="998"/>
      <c r="C715" s="1117"/>
      <c r="D715" s="1042"/>
      <c r="E715" s="1042"/>
      <c r="F715" s="1042"/>
      <c r="G715" s="1117"/>
      <c r="H715" s="1117"/>
    </row>
    <row r="716" spans="1:8" s="1026" customFormat="1" ht="12.75">
      <c r="A716" s="998"/>
      <c r="B716" s="998"/>
      <c r="C716" s="1117"/>
      <c r="D716" s="1042"/>
      <c r="E716" s="1042"/>
      <c r="F716" s="1042"/>
      <c r="G716" s="1117"/>
      <c r="H716" s="1117"/>
    </row>
    <row r="717" spans="1:8" s="1026" customFormat="1" ht="12.75">
      <c r="A717" s="998"/>
      <c r="B717" s="998"/>
      <c r="C717" s="1008"/>
      <c r="D717" s="1009"/>
      <c r="E717" s="1009"/>
      <c r="F717" s="1009"/>
      <c r="G717" s="1008"/>
      <c r="H717" s="1008"/>
    </row>
    <row r="718" spans="1:8" s="1026" customFormat="1" ht="12.75">
      <c r="A718" s="998"/>
      <c r="B718" s="998"/>
      <c r="C718" s="1008"/>
      <c r="D718" s="1009"/>
      <c r="E718" s="1009"/>
      <c r="F718" s="1009"/>
      <c r="G718" s="1008"/>
      <c r="H718" s="1008"/>
    </row>
    <row r="719" spans="1:8" s="1026" customFormat="1" ht="12.75">
      <c r="A719" s="998"/>
      <c r="B719" s="998"/>
      <c r="C719" s="999"/>
      <c r="D719" s="1000"/>
      <c r="E719" s="1000"/>
      <c r="F719" s="1000"/>
      <c r="G719" s="999"/>
      <c r="H719" s="999"/>
    </row>
    <row r="720" spans="1:8" s="1026" customFormat="1" ht="12.75">
      <c r="A720" s="1006"/>
      <c r="B720" s="1006"/>
      <c r="C720" s="1008"/>
      <c r="D720" s="1009"/>
      <c r="E720" s="1009"/>
      <c r="F720" s="1009"/>
      <c r="G720" s="1008"/>
      <c r="H720" s="1008"/>
    </row>
    <row r="721" spans="1:8" s="1026" customFormat="1" ht="12.75">
      <c r="A721" s="998"/>
      <c r="B721" s="998"/>
      <c r="C721" s="999"/>
      <c r="D721" s="1000"/>
      <c r="E721" s="1000"/>
      <c r="F721" s="1000"/>
      <c r="G721" s="999"/>
      <c r="H721" s="999"/>
    </row>
    <row r="722" spans="1:8" s="1026" customFormat="1" ht="12.75">
      <c r="A722" s="1006"/>
      <c r="B722" s="1006"/>
      <c r="C722" s="1041"/>
      <c r="D722" s="1042"/>
      <c r="E722" s="1042"/>
      <c r="F722" s="1042"/>
      <c r="G722" s="1041"/>
      <c r="H722" s="1041"/>
    </row>
    <row r="723" spans="1:8" s="1026" customFormat="1" ht="12.75">
      <c r="A723" s="998"/>
      <c r="B723" s="998"/>
      <c r="C723" s="999"/>
      <c r="D723" s="1000"/>
      <c r="E723" s="1000"/>
      <c r="F723" s="1000"/>
      <c r="G723" s="999"/>
      <c r="H723" s="999"/>
    </row>
    <row r="724" spans="1:8" s="1026" customFormat="1" ht="12.75">
      <c r="A724" s="1006"/>
      <c r="B724" s="1006"/>
      <c r="C724" s="1041"/>
      <c r="D724" s="1042"/>
      <c r="E724" s="1042"/>
      <c r="F724" s="1042"/>
      <c r="G724" s="1041"/>
      <c r="H724" s="1041"/>
    </row>
    <row r="725" spans="1:8" s="1026" customFormat="1" ht="12.75">
      <c r="A725" s="998"/>
      <c r="B725" s="998"/>
      <c r="C725" s="999"/>
      <c r="D725" s="1000"/>
      <c r="E725" s="1000"/>
      <c r="F725" s="1000"/>
      <c r="G725" s="999"/>
      <c r="H725" s="999"/>
    </row>
    <row r="726" spans="1:8" s="1026" customFormat="1" ht="12.75">
      <c r="A726" s="1006"/>
      <c r="B726" s="1006"/>
      <c r="C726" s="1041"/>
      <c r="D726" s="1042"/>
      <c r="E726" s="1042"/>
      <c r="F726" s="1042"/>
      <c r="G726" s="1041"/>
      <c r="H726" s="1041"/>
    </row>
    <row r="727" spans="1:8" s="1026" customFormat="1" ht="12.75">
      <c r="A727" s="998"/>
      <c r="B727" s="998"/>
      <c r="C727" s="999"/>
      <c r="D727" s="1000"/>
      <c r="E727" s="1000"/>
      <c r="F727" s="1000"/>
      <c r="G727" s="999"/>
      <c r="H727" s="999"/>
    </row>
    <row r="728" spans="1:8" s="1026" customFormat="1" ht="12.75">
      <c r="A728" s="1006"/>
      <c r="B728" s="1006"/>
      <c r="C728" s="1041"/>
      <c r="D728" s="1042"/>
      <c r="E728" s="1042"/>
      <c r="F728" s="1042"/>
      <c r="G728" s="1041"/>
      <c r="H728" s="1041"/>
    </row>
    <row r="729" spans="1:8" s="1026" customFormat="1" ht="12.75">
      <c r="A729" s="998"/>
      <c r="B729" s="998"/>
      <c r="C729" s="999"/>
      <c r="D729" s="1000"/>
      <c r="E729" s="1000"/>
      <c r="F729" s="1000"/>
      <c r="G729" s="999"/>
      <c r="H729" s="999"/>
    </row>
    <row r="730" spans="1:8" s="1026" customFormat="1" ht="12.75">
      <c r="A730" s="1006"/>
      <c r="B730" s="1006"/>
      <c r="C730" s="1041"/>
      <c r="D730" s="1042"/>
      <c r="E730" s="1042"/>
      <c r="F730" s="1042"/>
      <c r="G730" s="1041"/>
      <c r="H730" s="1041"/>
    </row>
    <row r="731" spans="1:8" s="1026" customFormat="1" ht="12.75">
      <c r="A731" s="998"/>
      <c r="B731" s="998"/>
      <c r="C731" s="1118"/>
      <c r="D731" s="1119"/>
      <c r="E731" s="1119"/>
      <c r="F731" s="1119"/>
      <c r="G731" s="1118"/>
      <c r="H731" s="1118"/>
    </row>
    <row r="732" spans="1:8" s="1026" customFormat="1" ht="12.75">
      <c r="A732" s="1006"/>
      <c r="B732" s="1006"/>
      <c r="C732" s="1008"/>
      <c r="D732" s="1009"/>
      <c r="E732" s="1009"/>
      <c r="F732" s="1009"/>
      <c r="G732" s="1008"/>
      <c r="H732" s="1008"/>
    </row>
    <row r="733" spans="1:8" s="1026" customFormat="1" ht="12.75">
      <c r="A733" s="998"/>
      <c r="B733" s="998"/>
      <c r="C733" s="1008"/>
      <c r="D733" s="1009"/>
      <c r="E733" s="1009"/>
      <c r="F733" s="1009"/>
      <c r="G733" s="1008"/>
      <c r="H733" s="1008"/>
    </row>
    <row r="734" spans="1:8" s="1026" customFormat="1" ht="12.75">
      <c r="A734" s="1006"/>
      <c r="B734" s="1006"/>
      <c r="C734" s="1008"/>
      <c r="D734" s="1009"/>
      <c r="E734" s="1009"/>
      <c r="F734" s="1009"/>
      <c r="G734" s="1008"/>
      <c r="H734" s="1008"/>
    </row>
    <row r="735" spans="1:8" s="1026" customFormat="1" ht="12.75">
      <c r="A735" s="998"/>
      <c r="B735" s="998"/>
      <c r="C735" s="1008"/>
      <c r="D735" s="1009"/>
      <c r="E735" s="1009"/>
      <c r="F735" s="1009"/>
      <c r="G735" s="1008"/>
      <c r="H735" s="1008"/>
    </row>
    <row r="736" spans="1:8" s="1026" customFormat="1" ht="12.75">
      <c r="A736" s="1006"/>
      <c r="B736" s="1006"/>
      <c r="C736" s="1008"/>
      <c r="D736" s="1009"/>
      <c r="E736" s="1009"/>
      <c r="F736" s="1009"/>
      <c r="G736" s="1008"/>
      <c r="H736" s="1008"/>
    </row>
    <row r="737" spans="1:8" s="1026" customFormat="1" ht="12.75">
      <c r="A737" s="998"/>
      <c r="B737" s="998"/>
      <c r="C737" s="1008"/>
      <c r="D737" s="1009"/>
      <c r="E737" s="1009"/>
      <c r="F737" s="1009"/>
      <c r="G737" s="1008"/>
      <c r="H737" s="1008"/>
    </row>
    <row r="738" spans="1:8" s="1026" customFormat="1" ht="12.75">
      <c r="A738" s="1006"/>
      <c r="B738" s="1006"/>
      <c r="C738" s="1008"/>
      <c r="D738" s="1009"/>
      <c r="E738" s="1009"/>
      <c r="F738" s="1009"/>
      <c r="G738" s="1008"/>
      <c r="H738" s="1008"/>
    </row>
    <row r="739" spans="1:8" s="1026" customFormat="1" ht="12.75">
      <c r="A739" s="998"/>
      <c r="B739" s="998"/>
      <c r="C739" s="1008"/>
      <c r="D739" s="1009"/>
      <c r="E739" s="1009"/>
      <c r="F739" s="1009"/>
      <c r="G739" s="1008"/>
      <c r="H739" s="1008"/>
    </row>
    <row r="740" spans="1:8" s="1026" customFormat="1" ht="12.75">
      <c r="A740" s="1006"/>
      <c r="B740" s="1006"/>
      <c r="C740" s="1008"/>
      <c r="D740" s="1009"/>
      <c r="E740" s="1009"/>
      <c r="F740" s="1009"/>
      <c r="G740" s="1008"/>
      <c r="H740" s="1008"/>
    </row>
    <row r="741" spans="1:8" s="1026" customFormat="1" ht="12.75">
      <c r="A741" s="998"/>
      <c r="B741" s="998"/>
      <c r="C741" s="1008"/>
      <c r="D741" s="1009"/>
      <c r="E741" s="1009"/>
      <c r="F741" s="1009"/>
      <c r="G741" s="1008"/>
      <c r="H741" s="1008"/>
    </row>
    <row r="742" spans="1:8" s="1026" customFormat="1" ht="12.75">
      <c r="A742" s="1006"/>
      <c r="B742" s="1006"/>
      <c r="C742" s="1008"/>
      <c r="D742" s="1009"/>
      <c r="E742" s="1009"/>
      <c r="F742" s="1009"/>
      <c r="G742" s="1008"/>
      <c r="H742" s="1008"/>
    </row>
    <row r="743" spans="1:8" s="1026" customFormat="1" ht="12.75">
      <c r="A743" s="998"/>
      <c r="B743" s="998"/>
      <c r="C743" s="1008"/>
      <c r="D743" s="1009"/>
      <c r="E743" s="1009"/>
      <c r="F743" s="1009"/>
      <c r="G743" s="1008"/>
      <c r="H743" s="1008"/>
    </row>
    <row r="744" spans="1:8" s="1026" customFormat="1" ht="12.75">
      <c r="A744" s="1006"/>
      <c r="B744" s="1006"/>
      <c r="C744" s="1008"/>
      <c r="D744" s="1009"/>
      <c r="E744" s="1009"/>
      <c r="F744" s="1009"/>
      <c r="G744" s="1008"/>
      <c r="H744" s="1008"/>
    </row>
    <row r="745" spans="1:8" s="1026" customFormat="1" ht="12.75">
      <c r="A745" s="998"/>
      <c r="B745" s="998"/>
      <c r="C745" s="1008"/>
      <c r="D745" s="1009"/>
      <c r="E745" s="1009"/>
      <c r="F745" s="1009"/>
      <c r="G745" s="1008"/>
      <c r="H745" s="1008"/>
    </row>
    <row r="746" spans="1:8" s="1026" customFormat="1" ht="12.75">
      <c r="A746" s="1006"/>
      <c r="B746" s="1006"/>
      <c r="C746" s="1008"/>
      <c r="D746" s="1009"/>
      <c r="E746" s="1009"/>
      <c r="F746" s="1009"/>
      <c r="G746" s="1008"/>
      <c r="H746" s="1008"/>
    </row>
    <row r="747" spans="1:8" s="1026" customFormat="1" ht="12.75">
      <c r="A747" s="998"/>
      <c r="B747" s="998"/>
      <c r="C747" s="1008"/>
      <c r="D747" s="1009"/>
      <c r="E747" s="1009"/>
      <c r="F747" s="1009"/>
      <c r="G747" s="1008"/>
      <c r="H747" s="1008"/>
    </row>
    <row r="748" spans="1:8" s="1026" customFormat="1" ht="12.75">
      <c r="A748" s="1006"/>
      <c r="B748" s="1006"/>
      <c r="C748" s="1008"/>
      <c r="D748" s="1009"/>
      <c r="E748" s="1009"/>
      <c r="F748" s="1009"/>
      <c r="G748" s="1008"/>
      <c r="H748" s="1008"/>
    </row>
    <row r="749" spans="1:8" s="1026" customFormat="1" ht="12.75">
      <c r="A749" s="998"/>
      <c r="B749" s="998"/>
      <c r="C749" s="1008"/>
      <c r="D749" s="1009"/>
      <c r="E749" s="1009"/>
      <c r="F749" s="1009"/>
      <c r="G749" s="1008"/>
      <c r="H749" s="1008"/>
    </row>
    <row r="750" spans="1:8" s="1026" customFormat="1" ht="12.75">
      <c r="A750" s="1006"/>
      <c r="B750" s="1006"/>
      <c r="C750" s="1008"/>
      <c r="D750" s="1009"/>
      <c r="E750" s="1009"/>
      <c r="F750" s="1009"/>
      <c r="G750" s="1008"/>
      <c r="H750" s="1008"/>
    </row>
    <row r="751" spans="1:8" s="1026" customFormat="1" ht="12.75">
      <c r="A751" s="998"/>
      <c r="B751" s="998"/>
      <c r="C751" s="1008"/>
      <c r="D751" s="1009"/>
      <c r="E751" s="1009"/>
      <c r="F751" s="1009"/>
      <c r="G751" s="1008"/>
      <c r="H751" s="1008"/>
    </row>
    <row r="752" spans="1:8" s="1032" customFormat="1" ht="15.75">
      <c r="A752" s="987"/>
      <c r="B752" s="987"/>
      <c r="C752" s="1120"/>
      <c r="D752" s="1121"/>
      <c r="E752" s="1121"/>
      <c r="F752" s="1121"/>
      <c r="G752" s="1120"/>
      <c r="H752" s="1120"/>
    </row>
    <row r="753" spans="1:8" s="1032" customFormat="1" ht="15.75">
      <c r="A753" s="998"/>
      <c r="B753" s="998"/>
      <c r="C753" s="999"/>
      <c r="D753" s="1000"/>
      <c r="E753" s="1000"/>
      <c r="F753" s="1000"/>
      <c r="G753" s="999"/>
      <c r="H753" s="999"/>
    </row>
    <row r="754" spans="1:8" s="1032" customFormat="1" ht="15.75">
      <c r="A754" s="1006"/>
      <c r="B754" s="1006"/>
      <c r="C754" s="1041"/>
      <c r="D754" s="1042"/>
      <c r="E754" s="1042"/>
      <c r="F754" s="1042"/>
      <c r="G754" s="1041"/>
      <c r="H754" s="1041"/>
    </row>
    <row r="755" spans="1:8" s="1032" customFormat="1" ht="15.75">
      <c r="A755" s="1006"/>
      <c r="B755" s="1006"/>
      <c r="C755" s="1008"/>
      <c r="D755" s="1009"/>
      <c r="E755" s="1009"/>
      <c r="F755" s="1009"/>
      <c r="G755" s="1008"/>
      <c r="H755" s="1008"/>
    </row>
    <row r="756" spans="1:8" s="1032" customFormat="1" ht="15.75">
      <c r="A756" s="1006"/>
      <c r="B756" s="1006"/>
      <c r="C756" s="1008"/>
      <c r="D756" s="1009"/>
      <c r="E756" s="1009"/>
      <c r="F756" s="1009"/>
      <c r="G756" s="1008"/>
      <c r="H756" s="1008"/>
    </row>
    <row r="757" spans="1:8" s="1032" customFormat="1" ht="15.75">
      <c r="A757" s="1006"/>
      <c r="B757" s="1006"/>
      <c r="C757" s="1008"/>
      <c r="D757" s="1009"/>
      <c r="E757" s="1009"/>
      <c r="F757" s="1009"/>
      <c r="G757" s="1008"/>
      <c r="H757" s="1008"/>
    </row>
    <row r="758" spans="1:8" s="1032" customFormat="1" ht="15.75">
      <c r="A758" s="1006"/>
      <c r="B758" s="1006"/>
      <c r="C758" s="1008"/>
      <c r="D758" s="1009"/>
      <c r="E758" s="1009"/>
      <c r="F758" s="1009"/>
      <c r="G758" s="1008"/>
      <c r="H758" s="1008"/>
    </row>
    <row r="759" spans="1:8" s="1032" customFormat="1" ht="15.75">
      <c r="A759" s="1006"/>
      <c r="B759" s="1006"/>
      <c r="C759" s="1008"/>
      <c r="D759" s="1009"/>
      <c r="E759" s="1009"/>
      <c r="F759" s="1009"/>
      <c r="G759" s="1008"/>
      <c r="H759" s="1008"/>
    </row>
    <row r="760" spans="1:8" s="1032" customFormat="1" ht="15.75">
      <c r="A760" s="1006"/>
      <c r="B760" s="1006"/>
      <c r="C760" s="1008"/>
      <c r="D760" s="1009"/>
      <c r="E760" s="1009"/>
      <c r="F760" s="1009"/>
      <c r="G760" s="1008"/>
      <c r="H760" s="1008"/>
    </row>
    <row r="761" spans="1:8" s="1032" customFormat="1" ht="15.75">
      <c r="A761" s="1006"/>
      <c r="B761" s="1006"/>
      <c r="C761" s="1008"/>
      <c r="D761" s="1009"/>
      <c r="E761" s="1009"/>
      <c r="F761" s="1009"/>
      <c r="G761" s="1008"/>
      <c r="H761" s="1008"/>
    </row>
    <row r="762" spans="1:8" s="1032" customFormat="1" ht="15.75">
      <c r="A762" s="1006"/>
      <c r="B762" s="1006"/>
      <c r="C762" s="1008"/>
      <c r="D762" s="1009"/>
      <c r="E762" s="1009"/>
      <c r="F762" s="1009"/>
      <c r="G762" s="1008"/>
      <c r="H762" s="1008"/>
    </row>
    <row r="763" spans="1:8" s="1032" customFormat="1" ht="15.75">
      <c r="A763" s="1006"/>
      <c r="B763" s="1006"/>
      <c r="C763" s="1008"/>
      <c r="D763" s="1009"/>
      <c r="E763" s="1009"/>
      <c r="F763" s="1009"/>
      <c r="G763" s="1008"/>
      <c r="H763" s="1008"/>
    </row>
    <row r="764" spans="1:8" s="1032" customFormat="1" ht="15.75">
      <c r="A764" s="1006"/>
      <c r="B764" s="1006"/>
      <c r="C764" s="1008"/>
      <c r="D764" s="1009"/>
      <c r="E764" s="1009"/>
      <c r="F764" s="1009"/>
      <c r="G764" s="1008"/>
      <c r="H764" s="1008"/>
    </row>
    <row r="765" spans="1:8" s="1032" customFormat="1" ht="15.75">
      <c r="A765" s="1006"/>
      <c r="B765" s="1006"/>
      <c r="C765" s="1008"/>
      <c r="D765" s="1009"/>
      <c r="E765" s="1009"/>
      <c r="F765" s="1009"/>
      <c r="G765" s="1008"/>
      <c r="H765" s="1008"/>
    </row>
    <row r="766" spans="1:8" s="1032" customFormat="1" ht="15.75">
      <c r="A766" s="1006"/>
      <c r="B766" s="1006"/>
      <c r="C766" s="1008"/>
      <c r="D766" s="1009"/>
      <c r="E766" s="1009"/>
      <c r="F766" s="1009"/>
      <c r="G766" s="1008"/>
      <c r="H766" s="1008"/>
    </row>
    <row r="767" spans="1:8" s="1032" customFormat="1" ht="15.75">
      <c r="A767" s="1006"/>
      <c r="B767" s="1006"/>
      <c r="C767" s="1008"/>
      <c r="D767" s="1009"/>
      <c r="E767" s="1009"/>
      <c r="F767" s="1009"/>
      <c r="G767" s="1008"/>
      <c r="H767" s="1008"/>
    </row>
    <row r="768" spans="1:8" s="1032" customFormat="1" ht="15.75">
      <c r="A768" s="1006"/>
      <c r="B768" s="1006"/>
      <c r="C768" s="1008"/>
      <c r="D768" s="1009"/>
      <c r="E768" s="1009"/>
      <c r="F768" s="1009"/>
      <c r="G768" s="1008"/>
      <c r="H768" s="1008"/>
    </row>
    <row r="769" spans="1:8" s="1032" customFormat="1" ht="15.75">
      <c r="A769" s="1006"/>
      <c r="B769" s="1006"/>
      <c r="C769" s="1008"/>
      <c r="D769" s="1009"/>
      <c r="E769" s="1009"/>
      <c r="F769" s="1009"/>
      <c r="G769" s="1008"/>
      <c r="H769" s="1008"/>
    </row>
    <row r="770" spans="1:8" s="1032" customFormat="1" ht="15.75">
      <c r="A770" s="1006"/>
      <c r="B770" s="1006"/>
      <c r="C770" s="1008"/>
      <c r="D770" s="1009"/>
      <c r="E770" s="1009"/>
      <c r="F770" s="1009"/>
      <c r="G770" s="1008"/>
      <c r="H770" s="1008"/>
    </row>
    <row r="771" spans="1:8" s="1032" customFormat="1" ht="15.75">
      <c r="A771" s="1006"/>
      <c r="B771" s="1006"/>
      <c r="C771" s="1008"/>
      <c r="D771" s="1009"/>
      <c r="E771" s="1009"/>
      <c r="F771" s="1009"/>
      <c r="G771" s="1008"/>
      <c r="H771" s="1008"/>
    </row>
    <row r="772" spans="1:8" s="1032" customFormat="1" ht="15.75">
      <c r="A772" s="1006"/>
      <c r="B772" s="1006"/>
      <c r="C772" s="1008"/>
      <c r="D772" s="1009"/>
      <c r="E772" s="1009"/>
      <c r="F772" s="1009"/>
      <c r="G772" s="1008"/>
      <c r="H772" s="1008"/>
    </row>
    <row r="773" spans="1:8" s="1032" customFormat="1" ht="15.75">
      <c r="A773" s="1006"/>
      <c r="B773" s="1006"/>
      <c r="C773" s="1008"/>
      <c r="D773" s="1009"/>
      <c r="E773" s="1009"/>
      <c r="F773" s="1009"/>
      <c r="G773" s="1008"/>
      <c r="H773" s="1008"/>
    </row>
    <row r="774" spans="1:8" s="1032" customFormat="1" ht="15.75">
      <c r="A774" s="1006"/>
      <c r="B774" s="1006"/>
      <c r="C774" s="1008"/>
      <c r="D774" s="1009"/>
      <c r="E774" s="1009"/>
      <c r="F774" s="1009"/>
      <c r="G774" s="1008"/>
      <c r="H774" s="1008"/>
    </row>
    <row r="775" spans="1:8" s="1032" customFormat="1" ht="15.75">
      <c r="A775" s="1006"/>
      <c r="B775" s="1006"/>
      <c r="C775" s="1008"/>
      <c r="D775" s="1009"/>
      <c r="E775" s="1009"/>
      <c r="F775" s="1009"/>
      <c r="G775" s="1008"/>
      <c r="H775" s="1008"/>
    </row>
    <row r="776" spans="1:8" s="1032" customFormat="1" ht="15.75">
      <c r="A776" s="1006"/>
      <c r="B776" s="1006"/>
      <c r="C776" s="1008"/>
      <c r="D776" s="1009"/>
      <c r="E776" s="1009"/>
      <c r="F776" s="1009"/>
      <c r="G776" s="1008"/>
      <c r="H776" s="1008"/>
    </row>
    <row r="777" spans="1:8" s="1032" customFormat="1" ht="15.75">
      <c r="A777" s="1006"/>
      <c r="B777" s="1006"/>
      <c r="C777" s="1008"/>
      <c r="D777" s="1009"/>
      <c r="E777" s="1009"/>
      <c r="F777" s="1009"/>
      <c r="G777" s="1008"/>
      <c r="H777" s="1008"/>
    </row>
    <row r="778" spans="1:8" s="1032" customFormat="1" ht="15.75">
      <c r="A778" s="1006"/>
      <c r="B778" s="1006"/>
      <c r="C778" s="1008"/>
      <c r="D778" s="1009"/>
      <c r="E778" s="1009"/>
      <c r="F778" s="1009"/>
      <c r="G778" s="1008"/>
      <c r="H778" s="1008"/>
    </row>
    <row r="779" spans="1:8" s="1032" customFormat="1" ht="15.75">
      <c r="A779" s="1006"/>
      <c r="B779" s="1006"/>
      <c r="C779" s="1008"/>
      <c r="D779" s="1009"/>
      <c r="E779" s="1009"/>
      <c r="F779" s="1009"/>
      <c r="G779" s="1008"/>
      <c r="H779" s="1008"/>
    </row>
    <row r="780" spans="1:8" s="1032" customFormat="1" ht="15.75">
      <c r="A780" s="1006"/>
      <c r="B780" s="1006"/>
      <c r="C780" s="1008"/>
      <c r="D780" s="1009"/>
      <c r="E780" s="1009"/>
      <c r="F780" s="1009"/>
      <c r="G780" s="1008"/>
      <c r="H780" s="1008"/>
    </row>
    <row r="781" spans="1:8" s="1032" customFormat="1" ht="15.75">
      <c r="A781" s="1006"/>
      <c r="B781" s="1006"/>
      <c r="C781" s="1008"/>
      <c r="D781" s="1009"/>
      <c r="E781" s="1009"/>
      <c r="F781" s="1009"/>
      <c r="G781" s="1008"/>
      <c r="H781" s="1008"/>
    </row>
    <row r="782" spans="1:8" s="1032" customFormat="1" ht="15.75">
      <c r="A782" s="1006"/>
      <c r="B782" s="1006"/>
      <c r="C782" s="1008"/>
      <c r="D782" s="1009"/>
      <c r="E782" s="1009"/>
      <c r="F782" s="1009"/>
      <c r="G782" s="1008"/>
      <c r="H782" s="1008"/>
    </row>
    <row r="783" spans="1:8" s="1032" customFormat="1" ht="15.75">
      <c r="A783" s="1006"/>
      <c r="B783" s="1006"/>
      <c r="C783" s="1008"/>
      <c r="D783" s="1009"/>
      <c r="E783" s="1009"/>
      <c r="F783" s="1009"/>
      <c r="G783" s="1008"/>
      <c r="H783" s="1008"/>
    </row>
    <row r="784" spans="1:8" s="1032" customFormat="1" ht="15.75">
      <c r="A784" s="1006"/>
      <c r="B784" s="1006"/>
      <c r="C784" s="1008"/>
      <c r="D784" s="1009"/>
      <c r="E784" s="1009"/>
      <c r="F784" s="1009"/>
      <c r="G784" s="1008"/>
      <c r="H784" s="1008"/>
    </row>
    <row r="785" spans="1:8" s="1032" customFormat="1" ht="15.75">
      <c r="A785" s="1006"/>
      <c r="B785" s="1006"/>
      <c r="C785" s="1008"/>
      <c r="D785" s="1009"/>
      <c r="E785" s="1009"/>
      <c r="F785" s="1009"/>
      <c r="G785" s="1008"/>
      <c r="H785" s="1008"/>
    </row>
    <row r="786" spans="1:8" s="1032" customFormat="1" ht="15.75">
      <c r="A786" s="1006"/>
      <c r="B786" s="1006"/>
      <c r="C786" s="1008"/>
      <c r="D786" s="1009"/>
      <c r="E786" s="1009"/>
      <c r="F786" s="1009"/>
      <c r="G786" s="1008"/>
      <c r="H786" s="1008"/>
    </row>
    <row r="787" spans="1:8" s="1032" customFormat="1" ht="15.75">
      <c r="A787" s="1006"/>
      <c r="B787" s="1006"/>
      <c r="C787" s="1008"/>
      <c r="D787" s="1009"/>
      <c r="E787" s="1009"/>
      <c r="F787" s="1009"/>
      <c r="G787" s="1008"/>
      <c r="H787" s="1008"/>
    </row>
    <row r="788" spans="1:8" s="1032" customFormat="1" ht="15.75">
      <c r="A788" s="1006"/>
      <c r="B788" s="1006"/>
      <c r="C788" s="1008"/>
      <c r="D788" s="1009"/>
      <c r="E788" s="1009"/>
      <c r="F788" s="1009"/>
      <c r="G788" s="1008"/>
      <c r="H788" s="1008"/>
    </row>
    <row r="789" spans="1:8" s="1032" customFormat="1" ht="15.75">
      <c r="A789" s="1006"/>
      <c r="B789" s="1006"/>
      <c r="C789" s="1008"/>
      <c r="D789" s="1009"/>
      <c r="E789" s="1009"/>
      <c r="F789" s="1009"/>
      <c r="G789" s="1008"/>
      <c r="H789" s="1008"/>
    </row>
    <row r="790" spans="1:8" s="1032" customFormat="1" ht="15.75">
      <c r="A790" s="1006"/>
      <c r="B790" s="1006"/>
      <c r="C790" s="1118"/>
      <c r="D790" s="1119"/>
      <c r="E790" s="1119"/>
      <c r="F790" s="1119"/>
      <c r="G790" s="1118"/>
      <c r="H790" s="1118"/>
    </row>
    <row r="791" spans="1:8" s="1032" customFormat="1" ht="15.75">
      <c r="A791" s="1006"/>
      <c r="B791" s="1006"/>
      <c r="C791" s="1008"/>
      <c r="D791" s="1009"/>
      <c r="E791" s="1009"/>
      <c r="F791" s="1009"/>
      <c r="G791" s="1008"/>
      <c r="H791" s="1008"/>
    </row>
    <row r="792" spans="1:8" s="1032" customFormat="1" ht="15.75">
      <c r="A792" s="1006"/>
      <c r="B792" s="1006"/>
      <c r="C792" s="1008"/>
      <c r="D792" s="1009"/>
      <c r="E792" s="1009"/>
      <c r="F792" s="1009"/>
      <c r="G792" s="1008"/>
      <c r="H792" s="1008"/>
    </row>
    <row r="793" spans="1:8" s="1032" customFormat="1" ht="15.75">
      <c r="A793" s="1006"/>
      <c r="B793" s="1006"/>
      <c r="C793" s="1008"/>
      <c r="D793" s="1009"/>
      <c r="E793" s="1009"/>
      <c r="F793" s="1009"/>
      <c r="G793" s="1008"/>
      <c r="H793" s="1008"/>
    </row>
    <row r="794" spans="1:8" s="1032" customFormat="1" ht="15.75">
      <c r="A794" s="1006"/>
      <c r="B794" s="1006"/>
      <c r="C794" s="1008"/>
      <c r="D794" s="1009"/>
      <c r="E794" s="1009"/>
      <c r="F794" s="1009"/>
      <c r="G794" s="1008"/>
      <c r="H794" s="1008"/>
    </row>
    <row r="795" spans="1:8" s="1032" customFormat="1" ht="15.75">
      <c r="A795" s="1006"/>
      <c r="B795" s="1006"/>
      <c r="C795" s="1008"/>
      <c r="D795" s="1009"/>
      <c r="E795" s="1009"/>
      <c r="F795" s="1009"/>
      <c r="G795" s="1008"/>
      <c r="H795" s="1008"/>
    </row>
    <row r="796" spans="1:8" s="1032" customFormat="1" ht="15.75">
      <c r="A796" s="1006"/>
      <c r="B796" s="1006"/>
      <c r="C796" s="1008"/>
      <c r="D796" s="1009"/>
      <c r="E796" s="1009"/>
      <c r="F796" s="1009"/>
      <c r="G796" s="1008"/>
      <c r="H796" s="1008"/>
    </row>
    <row r="797" spans="1:8" s="1032" customFormat="1" ht="15.75">
      <c r="A797" s="1006"/>
      <c r="B797" s="1006"/>
      <c r="C797" s="1008"/>
      <c r="D797" s="1009"/>
      <c r="E797" s="1009"/>
      <c r="F797" s="1009"/>
      <c r="G797" s="1008"/>
      <c r="H797" s="1008"/>
    </row>
    <row r="798" spans="1:8" s="1032" customFormat="1" ht="15.75">
      <c r="A798" s="1006"/>
      <c r="B798" s="1006"/>
      <c r="C798" s="1118"/>
      <c r="D798" s="1119"/>
      <c r="E798" s="1119"/>
      <c r="F798" s="1119"/>
      <c r="G798" s="1118"/>
      <c r="H798" s="1118"/>
    </row>
    <row r="799" spans="1:8" s="1032" customFormat="1" ht="15.75">
      <c r="A799" s="1006"/>
      <c r="B799" s="1006"/>
      <c r="C799" s="1008"/>
      <c r="D799" s="1009"/>
      <c r="E799" s="1009"/>
      <c r="F799" s="1009"/>
      <c r="G799" s="1008"/>
      <c r="H799" s="1008"/>
    </row>
    <row r="800" spans="1:8" s="1032" customFormat="1" ht="15.75">
      <c r="A800" s="1006"/>
      <c r="B800" s="1006"/>
      <c r="C800" s="1008"/>
      <c r="D800" s="1009"/>
      <c r="E800" s="1009"/>
      <c r="F800" s="1009"/>
      <c r="G800" s="1008"/>
      <c r="H800" s="1008"/>
    </row>
    <row r="801" spans="1:8" s="1032" customFormat="1" ht="15.75">
      <c r="A801" s="1006"/>
      <c r="B801" s="1006"/>
      <c r="C801" s="1118"/>
      <c r="D801" s="1119"/>
      <c r="E801" s="1119"/>
      <c r="F801" s="1119"/>
      <c r="G801" s="1118"/>
      <c r="H801" s="1118"/>
    </row>
    <row r="802" spans="1:8" s="1032" customFormat="1" ht="15.75">
      <c r="A802" s="1006"/>
      <c r="B802" s="1006"/>
      <c r="C802" s="1008"/>
      <c r="D802" s="1009"/>
      <c r="E802" s="1009"/>
      <c r="F802" s="1009"/>
      <c r="G802" s="1008"/>
      <c r="H802" s="1008"/>
    </row>
    <row r="803" spans="1:8" s="1032" customFormat="1" ht="15.75">
      <c r="A803" s="1006"/>
      <c r="B803" s="1006"/>
      <c r="C803" s="1118"/>
      <c r="D803" s="1119"/>
      <c r="E803" s="1119"/>
      <c r="F803" s="1119"/>
      <c r="G803" s="1118"/>
      <c r="H803" s="1118"/>
    </row>
    <row r="804" spans="1:8" s="1032" customFormat="1" ht="15.75">
      <c r="A804" s="1006"/>
      <c r="B804" s="1006"/>
      <c r="C804" s="1008"/>
      <c r="D804" s="1009"/>
      <c r="E804" s="1009"/>
      <c r="F804" s="1009"/>
      <c r="G804" s="1008"/>
      <c r="H804" s="1008"/>
    </row>
    <row r="805" spans="1:8" s="1032" customFormat="1" ht="15.75">
      <c r="A805" s="1006"/>
      <c r="B805" s="1006"/>
      <c r="C805" s="1118"/>
      <c r="D805" s="1119"/>
      <c r="E805" s="1119"/>
      <c r="F805" s="1119"/>
      <c r="G805" s="1118"/>
      <c r="H805" s="1118"/>
    </row>
    <row r="806" spans="1:8" s="1032" customFormat="1" ht="15.75">
      <c r="A806" s="1006"/>
      <c r="B806" s="1006"/>
      <c r="C806" s="1008"/>
      <c r="D806" s="1009"/>
      <c r="E806" s="1009"/>
      <c r="F806" s="1009"/>
      <c r="G806" s="1008"/>
      <c r="H806" s="1008"/>
    </row>
    <row r="807" spans="1:8" s="1032" customFormat="1" ht="15.75">
      <c r="A807" s="1006"/>
      <c r="B807" s="1006"/>
      <c r="C807" s="1118"/>
      <c r="D807" s="1119"/>
      <c r="E807" s="1119"/>
      <c r="F807" s="1119"/>
      <c r="G807" s="1118"/>
      <c r="H807" s="1118"/>
    </row>
    <row r="808" spans="1:8" s="1032" customFormat="1" ht="15.75">
      <c r="A808" s="1006"/>
      <c r="B808" s="1006"/>
      <c r="C808" s="1008"/>
      <c r="D808" s="1009"/>
      <c r="E808" s="1009"/>
      <c r="F808" s="1009"/>
      <c r="G808" s="1008"/>
      <c r="H808" s="1008"/>
    </row>
    <row r="809" spans="1:8" s="1032" customFormat="1" ht="15.75">
      <c r="A809" s="1006"/>
      <c r="B809" s="1006"/>
      <c r="C809" s="1118"/>
      <c r="D809" s="1119"/>
      <c r="E809" s="1119"/>
      <c r="F809" s="1119"/>
      <c r="G809" s="1118"/>
      <c r="H809" s="1118"/>
    </row>
    <row r="810" spans="1:8" s="1032" customFormat="1" ht="15.75">
      <c r="A810" s="1006"/>
      <c r="B810" s="1006"/>
      <c r="C810" s="1008"/>
      <c r="D810" s="1009"/>
      <c r="E810" s="1009"/>
      <c r="F810" s="1009"/>
      <c r="G810" s="1008"/>
      <c r="H810" s="1008"/>
    </row>
    <row r="811" spans="1:8" s="1032" customFormat="1" ht="15.75">
      <c r="A811" s="1006"/>
      <c r="B811" s="1006"/>
      <c r="C811" s="1008"/>
      <c r="D811" s="1009"/>
      <c r="E811" s="1009"/>
      <c r="F811" s="1009"/>
      <c r="G811" s="1008"/>
      <c r="H811" s="1008"/>
    </row>
    <row r="812" spans="1:8" s="1032" customFormat="1" ht="15.75">
      <c r="A812" s="1006"/>
      <c r="B812" s="1006"/>
      <c r="C812" s="1008"/>
      <c r="D812" s="1009"/>
      <c r="E812" s="1009"/>
      <c r="F812" s="1009"/>
      <c r="G812" s="1008"/>
      <c r="H812" s="1008"/>
    </row>
    <row r="813" spans="1:8" s="1032" customFormat="1" ht="15.75">
      <c r="A813" s="1006"/>
      <c r="B813" s="1006"/>
      <c r="C813" s="1008"/>
      <c r="D813" s="1009"/>
      <c r="E813" s="1009"/>
      <c r="F813" s="1009"/>
      <c r="G813" s="1008"/>
      <c r="H813" s="1008"/>
    </row>
    <row r="814" spans="1:8" s="1032" customFormat="1" ht="15.75">
      <c r="A814" s="1006"/>
      <c r="B814" s="1006"/>
      <c r="C814" s="1008"/>
      <c r="D814" s="1009"/>
      <c r="E814" s="1009"/>
      <c r="F814" s="1009"/>
      <c r="G814" s="1008"/>
      <c r="H814" s="1008"/>
    </row>
    <row r="815" spans="1:8" s="1032" customFormat="1" ht="15.75">
      <c r="A815" s="1006"/>
      <c r="B815" s="1006"/>
      <c r="C815" s="1008"/>
      <c r="D815" s="1009"/>
      <c r="E815" s="1009"/>
      <c r="F815" s="1009"/>
      <c r="G815" s="1008"/>
      <c r="H815" s="1008"/>
    </row>
    <row r="816" spans="1:8" s="1032" customFormat="1" ht="15.75">
      <c r="A816" s="1006"/>
      <c r="B816" s="1006"/>
      <c r="C816" s="1008"/>
      <c r="D816" s="1009"/>
      <c r="E816" s="1009"/>
      <c r="F816" s="1009"/>
      <c r="G816" s="1008"/>
      <c r="H816" s="1008"/>
    </row>
    <row r="817" spans="1:8" s="1032" customFormat="1" ht="15.75">
      <c r="A817" s="998"/>
      <c r="B817" s="998"/>
      <c r="C817" s="999"/>
      <c r="D817" s="1000"/>
      <c r="E817" s="1000"/>
      <c r="F817" s="1000"/>
      <c r="G817" s="999"/>
      <c r="H817" s="999"/>
    </row>
    <row r="818" spans="1:8" s="1032" customFormat="1" ht="15.75">
      <c r="A818" s="1006"/>
      <c r="B818" s="1006"/>
      <c r="C818" s="1008"/>
      <c r="D818" s="1009"/>
      <c r="E818" s="1009"/>
      <c r="F818" s="1009"/>
      <c r="G818" s="1008"/>
      <c r="H818" s="1008"/>
    </row>
    <row r="819" spans="1:8" s="1032" customFormat="1" ht="15.75">
      <c r="A819" s="998"/>
      <c r="B819" s="998"/>
      <c r="C819" s="1008"/>
      <c r="D819" s="1009"/>
      <c r="E819" s="1009"/>
      <c r="F819" s="1009"/>
      <c r="G819" s="1008"/>
      <c r="H819" s="1008"/>
    </row>
    <row r="820" spans="1:8" s="1032" customFormat="1" ht="15.75">
      <c r="A820" s="998"/>
      <c r="B820" s="998"/>
      <c r="C820" s="1117"/>
      <c r="D820" s="1042"/>
      <c r="E820" s="1042"/>
      <c r="F820" s="1042"/>
      <c r="G820" s="1117"/>
      <c r="H820" s="1117"/>
    </row>
    <row r="821" spans="1:8" s="1032" customFormat="1" ht="15.75">
      <c r="A821" s="998"/>
      <c r="B821" s="998"/>
      <c r="C821" s="1008"/>
      <c r="D821" s="1009"/>
      <c r="E821" s="1009"/>
      <c r="F821" s="1009"/>
      <c r="G821" s="1008"/>
      <c r="H821" s="1008"/>
    </row>
    <row r="822" spans="1:8" s="1032" customFormat="1" ht="15.75">
      <c r="A822" s="998"/>
      <c r="B822" s="998"/>
      <c r="C822" s="1008"/>
      <c r="D822" s="1009"/>
      <c r="E822" s="1009"/>
      <c r="F822" s="1009"/>
      <c r="G822" s="1008"/>
      <c r="H822" s="1008"/>
    </row>
    <row r="823" spans="1:8" s="1026" customFormat="1" ht="12.75">
      <c r="A823" s="998"/>
      <c r="B823" s="998"/>
      <c r="C823" s="999"/>
      <c r="D823" s="1000"/>
      <c r="E823" s="1000"/>
      <c r="F823" s="1000"/>
      <c r="G823" s="999"/>
      <c r="H823" s="999"/>
    </row>
    <row r="824" spans="1:8" s="1032" customFormat="1" ht="15.75">
      <c r="A824" s="1006"/>
      <c r="B824" s="1006"/>
      <c r="C824" s="1008"/>
      <c r="D824" s="1009"/>
      <c r="E824" s="1009"/>
      <c r="F824" s="1009"/>
      <c r="G824" s="1008"/>
      <c r="H824" s="1008"/>
    </row>
    <row r="825" spans="1:8" s="1032" customFormat="1" ht="15.75">
      <c r="A825" s="998"/>
      <c r="B825" s="998"/>
      <c r="C825" s="1008"/>
      <c r="D825" s="1009"/>
      <c r="E825" s="1009"/>
      <c r="F825" s="1009"/>
      <c r="G825" s="1008"/>
      <c r="H825" s="1008"/>
    </row>
    <row r="826" spans="1:8" s="1032" customFormat="1" ht="15.75">
      <c r="A826" s="998"/>
      <c r="B826" s="998"/>
      <c r="C826" s="1117"/>
      <c r="D826" s="1042"/>
      <c r="E826" s="1042"/>
      <c r="F826" s="1042"/>
      <c r="G826" s="1117"/>
      <c r="H826" s="1117"/>
    </row>
    <row r="827" spans="1:8" s="1032" customFormat="1" ht="15.75">
      <c r="A827" s="998"/>
      <c r="B827" s="998"/>
      <c r="C827" s="1008"/>
      <c r="D827" s="1009"/>
      <c r="E827" s="1009"/>
      <c r="F827" s="1009"/>
      <c r="G827" s="1008"/>
      <c r="H827" s="1008"/>
    </row>
    <row r="828" spans="1:8" s="1032" customFormat="1" ht="15.75">
      <c r="A828" s="998"/>
      <c r="B828" s="998"/>
      <c r="C828" s="1008"/>
      <c r="D828" s="1009"/>
      <c r="E828" s="1009"/>
      <c r="F828" s="1009"/>
      <c r="G828" s="1008"/>
      <c r="H828" s="1008"/>
    </row>
    <row r="829" spans="1:8" s="1032" customFormat="1" ht="15.75">
      <c r="A829" s="987"/>
      <c r="B829" s="987"/>
      <c r="C829" s="989"/>
      <c r="D829" s="990"/>
      <c r="E829" s="990"/>
      <c r="F829" s="990"/>
      <c r="G829" s="989"/>
      <c r="H829" s="989"/>
    </row>
    <row r="830" spans="1:8" s="1032" customFormat="1" ht="15.75">
      <c r="A830" s="1006"/>
      <c r="B830" s="1006"/>
      <c r="C830" s="1008"/>
      <c r="D830" s="1009"/>
      <c r="E830" s="1009"/>
      <c r="F830" s="1009"/>
      <c r="G830" s="1008"/>
      <c r="H830" s="1008"/>
    </row>
    <row r="831" spans="1:8" s="1032" customFormat="1" ht="15.75">
      <c r="A831" s="998"/>
      <c r="B831" s="998"/>
      <c r="C831" s="1008"/>
      <c r="D831" s="1009"/>
      <c r="E831" s="1009"/>
      <c r="F831" s="1009"/>
      <c r="G831" s="1008"/>
      <c r="H831" s="1008"/>
    </row>
    <row r="832" spans="1:8" s="1032" customFormat="1" ht="15.75">
      <c r="A832" s="998"/>
      <c r="B832" s="998"/>
      <c r="C832" s="1117"/>
      <c r="D832" s="1042"/>
      <c r="E832" s="1042"/>
      <c r="F832" s="1042"/>
      <c r="G832" s="1117"/>
      <c r="H832" s="1117"/>
    </row>
    <row r="833" spans="1:8" s="1032" customFormat="1" ht="15.75">
      <c r="A833" s="998"/>
      <c r="B833" s="998"/>
      <c r="C833" s="1008"/>
      <c r="D833" s="1009"/>
      <c r="E833" s="1009"/>
      <c r="F833" s="1009"/>
      <c r="G833" s="1008"/>
      <c r="H833" s="1008"/>
    </row>
    <row r="834" spans="1:8" s="1032" customFormat="1" ht="15.75">
      <c r="A834" s="998"/>
      <c r="B834" s="998"/>
      <c r="C834" s="1008"/>
      <c r="D834" s="1009"/>
      <c r="E834" s="1009"/>
      <c r="F834" s="1009"/>
      <c r="G834" s="1008"/>
      <c r="H834" s="1008"/>
    </row>
    <row r="835" spans="1:8" s="1032" customFormat="1" ht="15.75">
      <c r="A835" s="987"/>
      <c r="B835" s="987"/>
      <c r="C835" s="989"/>
      <c r="D835" s="990"/>
      <c r="E835" s="990"/>
      <c r="F835" s="990"/>
      <c r="G835" s="989"/>
      <c r="H835" s="989"/>
    </row>
    <row r="836" spans="1:8" s="1032" customFormat="1" ht="15.75">
      <c r="A836" s="1006"/>
      <c r="B836" s="1006"/>
      <c r="C836" s="1008"/>
      <c r="D836" s="1009"/>
      <c r="E836" s="1009"/>
      <c r="F836" s="1009"/>
      <c r="G836" s="1008"/>
      <c r="H836" s="1008"/>
    </row>
    <row r="837" spans="1:8" s="1032" customFormat="1" ht="15.75">
      <c r="A837" s="998"/>
      <c r="B837" s="998"/>
      <c r="C837" s="1008"/>
      <c r="D837" s="1009"/>
      <c r="E837" s="1009"/>
      <c r="F837" s="1009"/>
      <c r="G837" s="1008"/>
      <c r="H837" s="1008"/>
    </row>
    <row r="838" spans="1:8" s="1032" customFormat="1" ht="15.75">
      <c r="A838" s="998"/>
      <c r="B838" s="998"/>
      <c r="C838" s="1117"/>
      <c r="D838" s="1042"/>
      <c r="E838" s="1042"/>
      <c r="F838" s="1042"/>
      <c r="G838" s="1117"/>
      <c r="H838" s="1117"/>
    </row>
    <row r="839" spans="1:8" s="1032" customFormat="1" ht="15.75">
      <c r="A839" s="998"/>
      <c r="B839" s="998"/>
      <c r="C839" s="1008"/>
      <c r="D839" s="1009"/>
      <c r="E839" s="1009"/>
      <c r="F839" s="1009"/>
      <c r="G839" s="1008"/>
      <c r="H839" s="1008"/>
    </row>
    <row r="840" spans="1:8" s="1032" customFormat="1" ht="15.75" customHeight="1">
      <c r="A840" s="998"/>
      <c r="B840" s="998"/>
      <c r="C840" s="1008"/>
      <c r="D840" s="1009"/>
      <c r="E840" s="1009"/>
      <c r="F840" s="1009"/>
      <c r="G840" s="1008"/>
      <c r="H840" s="1008"/>
    </row>
    <row r="841" spans="1:8" s="1032" customFormat="1" ht="15.75" customHeight="1">
      <c r="A841" s="998"/>
      <c r="B841" s="998"/>
      <c r="C841" s="1008"/>
      <c r="D841" s="1009"/>
      <c r="E841" s="1009"/>
      <c r="F841" s="1009"/>
      <c r="G841" s="1008"/>
      <c r="H841" s="1008"/>
    </row>
    <row r="842" spans="1:8" s="1032" customFormat="1" ht="15.75">
      <c r="A842" s="1006"/>
      <c r="B842" s="1006"/>
      <c r="C842" s="1008"/>
      <c r="D842" s="1009"/>
      <c r="E842" s="1009"/>
      <c r="F842" s="1009"/>
      <c r="G842" s="1008"/>
      <c r="H842" s="1008"/>
    </row>
    <row r="843" spans="1:8" s="1032" customFormat="1" ht="15.75">
      <c r="A843" s="998"/>
      <c r="B843" s="998"/>
      <c r="C843" s="1008"/>
      <c r="D843" s="1009"/>
      <c r="E843" s="1009"/>
      <c r="F843" s="1009"/>
      <c r="G843" s="1008"/>
      <c r="H843" s="1008"/>
    </row>
    <row r="844" spans="1:8" s="1032" customFormat="1" ht="15.75">
      <c r="A844" s="998"/>
      <c r="B844" s="998"/>
      <c r="C844" s="1008"/>
      <c r="D844" s="1009"/>
      <c r="E844" s="1009"/>
      <c r="F844" s="1009"/>
      <c r="G844" s="1008"/>
      <c r="H844" s="1008"/>
    </row>
    <row r="845" spans="1:8" s="1032" customFormat="1" ht="15.75">
      <c r="A845" s="998"/>
      <c r="B845" s="998"/>
      <c r="C845" s="1008"/>
      <c r="D845" s="1009"/>
      <c r="E845" s="1009"/>
      <c r="F845" s="1009"/>
      <c r="G845" s="1008"/>
      <c r="H845" s="1008"/>
    </row>
    <row r="846" spans="1:8" s="1032" customFormat="1" ht="15.75">
      <c r="A846" s="998"/>
      <c r="B846" s="998"/>
      <c r="C846" s="1008"/>
      <c r="D846" s="1009"/>
      <c r="E846" s="1009"/>
      <c r="F846" s="1009"/>
      <c r="G846" s="1008"/>
      <c r="H846" s="1008"/>
    </row>
    <row r="847" spans="1:8" s="1032" customFormat="1" ht="15.75">
      <c r="A847" s="1006"/>
      <c r="B847" s="1006"/>
      <c r="C847" s="1008"/>
      <c r="D847" s="1009"/>
      <c r="E847" s="1009"/>
      <c r="F847" s="1009"/>
      <c r="G847" s="1008"/>
      <c r="H847" s="1008"/>
    </row>
    <row r="848" spans="1:8" s="1032" customFormat="1" ht="15.75">
      <c r="A848" s="998"/>
      <c r="B848" s="998"/>
      <c r="C848" s="1008"/>
      <c r="D848" s="1009"/>
      <c r="E848" s="1009"/>
      <c r="F848" s="1009"/>
      <c r="G848" s="1008"/>
      <c r="H848" s="1008"/>
    </row>
    <row r="849" spans="1:8" s="1032" customFormat="1" ht="15.75">
      <c r="A849" s="1006"/>
      <c r="B849" s="1006"/>
      <c r="C849" s="1008"/>
      <c r="D849" s="1009"/>
      <c r="E849" s="1009"/>
      <c r="F849" s="1009"/>
      <c r="G849" s="1008"/>
      <c r="H849" s="1008"/>
    </row>
    <row r="850" spans="1:8" s="1032" customFormat="1" ht="15.75">
      <c r="A850" s="998"/>
      <c r="B850" s="998"/>
      <c r="C850" s="1008"/>
      <c r="D850" s="1009"/>
      <c r="E850" s="1009"/>
      <c r="F850" s="1009"/>
      <c r="G850" s="1008"/>
      <c r="H850" s="1008"/>
    </row>
    <row r="851" spans="1:8" s="1032" customFormat="1" ht="15.75">
      <c r="A851" s="1006"/>
      <c r="B851" s="1006"/>
      <c r="C851" s="1008"/>
      <c r="D851" s="1009"/>
      <c r="E851" s="1009"/>
      <c r="F851" s="1009"/>
      <c r="G851" s="1008"/>
      <c r="H851" s="1008"/>
    </row>
    <row r="852" spans="1:8" s="1032" customFormat="1" ht="15.75">
      <c r="A852" s="998"/>
      <c r="B852" s="998"/>
      <c r="C852" s="1008"/>
      <c r="D852" s="1009"/>
      <c r="E852" s="1009"/>
      <c r="F852" s="1009"/>
      <c r="G852" s="1008"/>
      <c r="H852" s="1008"/>
    </row>
    <row r="853" spans="1:8" s="1032" customFormat="1" ht="15.75">
      <c r="A853" s="1006"/>
      <c r="B853" s="1006"/>
      <c r="C853" s="1008"/>
      <c r="D853" s="1009"/>
      <c r="E853" s="1009"/>
      <c r="F853" s="1009"/>
      <c r="G853" s="1008"/>
      <c r="H853" s="1008"/>
    </row>
    <row r="854" spans="1:8" s="1032" customFormat="1" ht="15.75">
      <c r="A854" s="998"/>
      <c r="B854" s="998"/>
      <c r="C854" s="1008"/>
      <c r="D854" s="1009"/>
      <c r="E854" s="1009"/>
      <c r="F854" s="1009"/>
      <c r="G854" s="1008"/>
      <c r="H854" s="1008"/>
    </row>
    <row r="855" spans="1:8" s="1032" customFormat="1" ht="15.75">
      <c r="A855" s="1006"/>
      <c r="B855" s="1006"/>
      <c r="C855" s="1008"/>
      <c r="D855" s="1009"/>
      <c r="E855" s="1009"/>
      <c r="F855" s="1009"/>
      <c r="G855" s="1008"/>
      <c r="H855" s="1008"/>
    </row>
    <row r="856" spans="1:8" s="1032" customFormat="1" ht="15.75">
      <c r="A856" s="998"/>
      <c r="B856" s="998"/>
      <c r="C856" s="989"/>
      <c r="D856" s="990"/>
      <c r="E856" s="990"/>
      <c r="F856" s="990"/>
      <c r="G856" s="989"/>
      <c r="H856" s="989"/>
    </row>
    <row r="857" spans="1:8" s="1032" customFormat="1" ht="15.75">
      <c r="A857" s="1006"/>
      <c r="B857" s="1006"/>
      <c r="C857" s="1041"/>
      <c r="D857" s="1042"/>
      <c r="E857" s="1042"/>
      <c r="F857" s="1042"/>
      <c r="G857" s="1041"/>
      <c r="H857" s="1041"/>
    </row>
    <row r="858" spans="1:8" s="1032" customFormat="1" ht="15.75">
      <c r="A858" s="998"/>
      <c r="B858" s="998"/>
      <c r="C858" s="989"/>
      <c r="D858" s="990"/>
      <c r="E858" s="990"/>
      <c r="F858" s="990"/>
      <c r="G858" s="989"/>
      <c r="H858" s="989"/>
    </row>
    <row r="859" spans="1:8" s="1032" customFormat="1" ht="15.75">
      <c r="A859" s="1006"/>
      <c r="B859" s="1006"/>
      <c r="C859" s="1041"/>
      <c r="D859" s="1042"/>
      <c r="E859" s="1042"/>
      <c r="F859" s="1042"/>
      <c r="G859" s="1041"/>
      <c r="H859" s="1041"/>
    </row>
    <row r="860" spans="1:8" s="1032" customFormat="1" ht="15.75">
      <c r="A860" s="998"/>
      <c r="B860" s="998"/>
      <c r="C860" s="989"/>
      <c r="D860" s="990"/>
      <c r="E860" s="990"/>
      <c r="F860" s="990"/>
      <c r="G860" s="989"/>
      <c r="H860" s="989"/>
    </row>
    <row r="861" spans="1:8" s="1032" customFormat="1" ht="15.75">
      <c r="A861" s="1006"/>
      <c r="B861" s="1006"/>
      <c r="C861" s="1041"/>
      <c r="D861" s="1042"/>
      <c r="E861" s="1042"/>
      <c r="F861" s="1042"/>
      <c r="G861" s="1041"/>
      <c r="H861" s="1041"/>
    </row>
    <row r="862" spans="1:8" s="1032" customFormat="1" ht="15.75">
      <c r="A862" s="998"/>
      <c r="B862" s="998"/>
      <c r="C862" s="989"/>
      <c r="D862" s="990"/>
      <c r="E862" s="990"/>
      <c r="F862" s="990"/>
      <c r="G862" s="989"/>
      <c r="H862" s="989"/>
    </row>
    <row r="863" spans="1:8" s="1032" customFormat="1" ht="15.75">
      <c r="A863" s="1006"/>
      <c r="B863" s="1006"/>
      <c r="C863" s="1041"/>
      <c r="D863" s="1042"/>
      <c r="E863" s="1042"/>
      <c r="F863" s="1042"/>
      <c r="G863" s="1041"/>
      <c r="H863" s="1041"/>
    </row>
    <row r="864" spans="1:8" s="1032" customFormat="1" ht="15.75">
      <c r="A864" s="998"/>
      <c r="B864" s="998"/>
      <c r="C864" s="1118"/>
      <c r="D864" s="1119"/>
      <c r="E864" s="1119"/>
      <c r="F864" s="1119"/>
      <c r="G864" s="1118"/>
      <c r="H864" s="1118"/>
    </row>
    <row r="865" spans="1:8" s="1032" customFormat="1" ht="15.75">
      <c r="A865" s="1006"/>
      <c r="B865" s="1006"/>
      <c r="C865" s="1041"/>
      <c r="D865" s="1042"/>
      <c r="E865" s="1042"/>
      <c r="F865" s="1042"/>
      <c r="G865" s="1041"/>
      <c r="H865" s="1041"/>
    </row>
    <row r="866" spans="1:8" s="1032" customFormat="1" ht="15.75">
      <c r="A866" s="998"/>
      <c r="B866" s="998"/>
      <c r="C866" s="1118"/>
      <c r="D866" s="1119"/>
      <c r="E866" s="1119"/>
      <c r="F866" s="1119"/>
      <c r="G866" s="1118"/>
      <c r="H866" s="1118"/>
    </row>
    <row r="867" spans="1:8" s="1032" customFormat="1" ht="15.75">
      <c r="A867" s="1006"/>
      <c r="B867" s="1006"/>
      <c r="C867" s="1008"/>
      <c r="D867" s="1009"/>
      <c r="E867" s="1009"/>
      <c r="F867" s="1009"/>
      <c r="G867" s="1008"/>
      <c r="H867" s="1008"/>
    </row>
    <row r="868" spans="1:8" s="1032" customFormat="1" ht="15.75">
      <c r="A868" s="998"/>
      <c r="B868" s="998"/>
      <c r="C868" s="1008"/>
      <c r="D868" s="1009"/>
      <c r="E868" s="1009"/>
      <c r="F868" s="1009"/>
      <c r="G868" s="1008"/>
      <c r="H868" s="1008"/>
    </row>
    <row r="869" spans="1:8" s="1032" customFormat="1" ht="15.75">
      <c r="A869" s="1006"/>
      <c r="B869" s="1006"/>
      <c r="C869" s="1008"/>
      <c r="D869" s="1009"/>
      <c r="E869" s="1009"/>
      <c r="F869" s="1009"/>
      <c r="G869" s="1008"/>
      <c r="H869" s="1008"/>
    </row>
    <row r="870" spans="1:8" s="1032" customFormat="1" ht="15.75">
      <c r="A870" s="998"/>
      <c r="B870" s="998"/>
      <c r="C870" s="1008"/>
      <c r="D870" s="1009"/>
      <c r="E870" s="1009"/>
      <c r="F870" s="1009"/>
      <c r="G870" s="1008"/>
      <c r="H870" s="1008"/>
    </row>
    <row r="871" spans="1:8" s="1032" customFormat="1" ht="15.75">
      <c r="A871" s="1006"/>
      <c r="B871" s="1006"/>
      <c r="C871" s="1008"/>
      <c r="D871" s="1009"/>
      <c r="E871" s="1009"/>
      <c r="F871" s="1009"/>
      <c r="G871" s="1008"/>
      <c r="H871" s="1008"/>
    </row>
    <row r="872" spans="1:8" s="1032" customFormat="1" ht="15.75">
      <c r="A872" s="998"/>
      <c r="B872" s="998"/>
      <c r="C872" s="1008"/>
      <c r="D872" s="1009"/>
      <c r="E872" s="1009"/>
      <c r="F872" s="1009"/>
      <c r="G872" s="1008"/>
      <c r="H872" s="1008"/>
    </row>
    <row r="873" spans="1:8" s="1032" customFormat="1" ht="15.75">
      <c r="A873" s="1006"/>
      <c r="B873" s="1006"/>
      <c r="C873" s="1008"/>
      <c r="D873" s="1009"/>
      <c r="E873" s="1009"/>
      <c r="F873" s="1009"/>
      <c r="G873" s="1008"/>
      <c r="H873" s="1008"/>
    </row>
    <row r="874" spans="1:8" s="1032" customFormat="1" ht="15.75">
      <c r="A874" s="998"/>
      <c r="B874" s="998"/>
      <c r="C874" s="1008"/>
      <c r="D874" s="1009"/>
      <c r="E874" s="1009"/>
      <c r="F874" s="1009"/>
      <c r="G874" s="1008"/>
      <c r="H874" s="1008"/>
    </row>
    <row r="875" spans="1:8" s="1032" customFormat="1" ht="15.75">
      <c r="A875" s="1006"/>
      <c r="B875" s="1006"/>
      <c r="C875" s="1008"/>
      <c r="D875" s="1009"/>
      <c r="E875" s="1009"/>
      <c r="F875" s="1009"/>
      <c r="G875" s="1008"/>
      <c r="H875" s="1008"/>
    </row>
    <row r="876" spans="1:8" s="1032" customFormat="1" ht="15.75">
      <c r="A876" s="998"/>
      <c r="B876" s="998"/>
      <c r="C876" s="1008"/>
      <c r="D876" s="1009"/>
      <c r="E876" s="1009"/>
      <c r="F876" s="1009"/>
      <c r="G876" s="1008"/>
      <c r="H876" s="1008"/>
    </row>
    <row r="877" spans="1:8" s="1032" customFormat="1" ht="15.75">
      <c r="A877" s="1006"/>
      <c r="B877" s="1006"/>
      <c r="C877" s="1008"/>
      <c r="D877" s="1009"/>
      <c r="E877" s="1009"/>
      <c r="F877" s="1009"/>
      <c r="G877" s="1008"/>
      <c r="H877" s="1008"/>
    </row>
    <row r="878" spans="1:8" s="1032" customFormat="1" ht="15.75">
      <c r="A878" s="998"/>
      <c r="B878" s="998"/>
      <c r="C878" s="1008"/>
      <c r="D878" s="1009"/>
      <c r="E878" s="1009"/>
      <c r="F878" s="1009"/>
      <c r="G878" s="1008"/>
      <c r="H878" s="1008"/>
    </row>
    <row r="879" spans="1:8" s="1032" customFormat="1" ht="15.75">
      <c r="A879" s="1006"/>
      <c r="B879" s="1006"/>
      <c r="C879" s="1008"/>
      <c r="D879" s="1009"/>
      <c r="E879" s="1009"/>
      <c r="F879" s="1009"/>
      <c r="G879" s="1008"/>
      <c r="H879" s="1008"/>
    </row>
    <row r="880" spans="1:8" s="1032" customFormat="1" ht="15.75">
      <c r="A880" s="998"/>
      <c r="B880" s="998"/>
      <c r="C880" s="1008"/>
      <c r="D880" s="1009"/>
      <c r="E880" s="1009"/>
      <c r="F880" s="1009"/>
      <c r="G880" s="1008"/>
      <c r="H880" s="1008"/>
    </row>
    <row r="881" spans="1:8" s="1032" customFormat="1" ht="15.75">
      <c r="A881" s="1006"/>
      <c r="B881" s="1006"/>
      <c r="C881" s="1008"/>
      <c r="D881" s="1009"/>
      <c r="E881" s="1009"/>
      <c r="F881" s="1009"/>
      <c r="G881" s="1008"/>
      <c r="H881" s="1008"/>
    </row>
    <row r="882" spans="1:8" s="1032" customFormat="1" ht="15.75">
      <c r="A882" s="998"/>
      <c r="B882" s="998"/>
      <c r="C882" s="1008"/>
      <c r="D882" s="1009"/>
      <c r="E882" s="1009"/>
      <c r="F882" s="1009"/>
      <c r="G882" s="1008"/>
      <c r="H882" s="1008"/>
    </row>
    <row r="883" spans="1:8" s="1032" customFormat="1" ht="15.75">
      <c r="A883" s="1006"/>
      <c r="B883" s="1006"/>
      <c r="C883" s="1008"/>
      <c r="D883" s="1009"/>
      <c r="E883" s="1009"/>
      <c r="F883" s="1009"/>
      <c r="G883" s="1008"/>
      <c r="H883" s="1008"/>
    </row>
    <row r="884" spans="1:8" s="1032" customFormat="1" ht="17.100000000000001" customHeight="1">
      <c r="A884" s="987"/>
      <c r="B884" s="987"/>
      <c r="C884" s="989"/>
      <c r="D884" s="990"/>
      <c r="E884" s="990"/>
      <c r="F884" s="990"/>
      <c r="G884" s="989"/>
      <c r="H884" s="989"/>
    </row>
    <row r="885" spans="1:8" s="1032" customFormat="1" ht="17.100000000000001" customHeight="1">
      <c r="A885" s="964"/>
      <c r="B885" s="964"/>
      <c r="C885" s="1122"/>
      <c r="D885" s="1123"/>
      <c r="E885" s="1123"/>
      <c r="F885" s="1123"/>
      <c r="G885" s="1122"/>
      <c r="H885" s="1122"/>
    </row>
    <row r="886" spans="1:8" s="1032" customFormat="1" ht="15.75">
      <c r="A886" s="998"/>
      <c r="B886" s="998"/>
      <c r="C886" s="999"/>
      <c r="D886" s="1000"/>
      <c r="E886" s="1000"/>
      <c r="F886" s="1000"/>
      <c r="G886" s="999"/>
      <c r="H886" s="999"/>
    </row>
    <row r="887" spans="1:8" s="1032" customFormat="1" ht="15.75">
      <c r="A887" s="1006"/>
      <c r="B887" s="1006"/>
      <c r="C887" s="1041"/>
      <c r="D887" s="1042"/>
      <c r="E887" s="1042"/>
      <c r="F887" s="1042"/>
      <c r="G887" s="1041"/>
      <c r="H887" s="1041"/>
    </row>
    <row r="888" spans="1:8" s="1032" customFormat="1" ht="15.75">
      <c r="A888" s="1006"/>
      <c r="B888" s="1006"/>
      <c r="C888" s="1008"/>
      <c r="D888" s="1009"/>
      <c r="E888" s="1009"/>
      <c r="F888" s="1009"/>
      <c r="G888" s="1008"/>
      <c r="H888" s="1008"/>
    </row>
    <row r="889" spans="1:8" s="1032" customFormat="1" ht="15.75">
      <c r="A889" s="1006"/>
      <c r="B889" s="1006"/>
      <c r="C889" s="1008"/>
      <c r="D889" s="1009"/>
      <c r="E889" s="1009"/>
      <c r="F889" s="1009"/>
      <c r="G889" s="1008"/>
      <c r="H889" s="1008"/>
    </row>
    <row r="890" spans="1:8" s="1032" customFormat="1" ht="15.75">
      <c r="A890" s="1006"/>
      <c r="B890" s="1006"/>
      <c r="C890" s="1008"/>
      <c r="D890" s="1009"/>
      <c r="E890" s="1009"/>
      <c r="F890" s="1009"/>
      <c r="G890" s="1008"/>
      <c r="H890" s="1008"/>
    </row>
    <row r="891" spans="1:8" s="1032" customFormat="1" ht="15.75">
      <c r="A891" s="1006"/>
      <c r="B891" s="1006"/>
      <c r="C891" s="1008"/>
      <c r="D891" s="1009"/>
      <c r="E891" s="1009"/>
      <c r="F891" s="1009"/>
      <c r="G891" s="1008"/>
      <c r="H891" s="1008"/>
    </row>
    <row r="892" spans="1:8" s="1032" customFormat="1" ht="15.75">
      <c r="A892" s="1006"/>
      <c r="B892" s="1006"/>
      <c r="C892" s="1008"/>
      <c r="D892" s="1009"/>
      <c r="E892" s="1009"/>
      <c r="F892" s="1009"/>
      <c r="G892" s="1008"/>
      <c r="H892" s="1008"/>
    </row>
    <row r="893" spans="1:8" s="1032" customFormat="1" ht="15.75">
      <c r="A893" s="1006"/>
      <c r="B893" s="1006"/>
      <c r="C893" s="1008"/>
      <c r="D893" s="1009"/>
      <c r="E893" s="1009"/>
      <c r="F893" s="1009"/>
      <c r="G893" s="1008"/>
      <c r="H893" s="1008"/>
    </row>
    <row r="894" spans="1:8" s="1032" customFormat="1" ht="15.75">
      <c r="A894" s="1006"/>
      <c r="B894" s="1006"/>
      <c r="C894" s="1008"/>
      <c r="D894" s="1009"/>
      <c r="E894" s="1009"/>
      <c r="F894" s="1009"/>
      <c r="G894" s="1008"/>
      <c r="H894" s="1008"/>
    </row>
    <row r="895" spans="1:8" s="1032" customFormat="1" ht="15.75">
      <c r="A895" s="1006"/>
      <c r="B895" s="1006"/>
      <c r="C895" s="1008"/>
      <c r="D895" s="1009"/>
      <c r="E895" s="1009"/>
      <c r="F895" s="1009"/>
      <c r="G895" s="1008"/>
      <c r="H895" s="1008"/>
    </row>
    <row r="896" spans="1:8" s="1032" customFormat="1" ht="15.75">
      <c r="A896" s="1006"/>
      <c r="B896" s="1006"/>
      <c r="C896" s="1008"/>
      <c r="D896" s="1009"/>
      <c r="E896" s="1009"/>
      <c r="F896" s="1009"/>
      <c r="G896" s="1008"/>
      <c r="H896" s="1008"/>
    </row>
    <row r="897" spans="1:8" s="1032" customFormat="1" ht="17.100000000000001" customHeight="1">
      <c r="A897" s="987"/>
      <c r="B897" s="987"/>
      <c r="C897" s="989"/>
      <c r="D897" s="990"/>
      <c r="E897" s="990"/>
      <c r="F897" s="990"/>
      <c r="G897" s="989"/>
      <c r="H897" s="989"/>
    </row>
    <row r="898" spans="1:8" s="1032" customFormat="1" ht="15.75">
      <c r="A898" s="1006"/>
      <c r="B898" s="1006"/>
      <c r="C898" s="1041"/>
      <c r="D898" s="1042"/>
      <c r="E898" s="1042"/>
      <c r="F898" s="1042"/>
      <c r="G898" s="1041"/>
      <c r="H898" s="1041"/>
    </row>
    <row r="899" spans="1:8" s="1032" customFormat="1" ht="17.100000000000001" customHeight="1">
      <c r="A899" s="987"/>
      <c r="B899" s="987"/>
      <c r="C899" s="989"/>
      <c r="D899" s="990"/>
      <c r="E899" s="990"/>
      <c r="F899" s="990"/>
      <c r="G899" s="989"/>
      <c r="H899" s="989"/>
    </row>
    <row r="900" spans="1:8" s="1032" customFormat="1" ht="15.75">
      <c r="A900" s="1006"/>
      <c r="B900" s="1006"/>
      <c r="C900" s="1041"/>
      <c r="D900" s="1042"/>
      <c r="E900" s="1042"/>
      <c r="F900" s="1042"/>
      <c r="G900" s="1041"/>
      <c r="H900" s="1041"/>
    </row>
    <row r="901" spans="1:8" s="1032" customFormat="1" ht="17.100000000000001" customHeight="1">
      <c r="A901" s="987"/>
      <c r="B901" s="987"/>
      <c r="C901" s="989"/>
      <c r="D901" s="990"/>
      <c r="E901" s="990"/>
      <c r="F901" s="990"/>
      <c r="G901" s="989"/>
      <c r="H901" s="989"/>
    </row>
    <row r="902" spans="1:8" s="1032" customFormat="1" ht="15.75">
      <c r="A902" s="1006"/>
      <c r="B902" s="1006"/>
      <c r="C902" s="1041"/>
      <c r="D902" s="1042"/>
      <c r="E902" s="1042"/>
      <c r="F902" s="1042"/>
      <c r="G902" s="1041"/>
      <c r="H902" s="1041"/>
    </row>
    <row r="903" spans="1:8" s="1032" customFormat="1" ht="17.100000000000001" customHeight="1">
      <c r="A903" s="1006"/>
      <c r="B903" s="1006"/>
      <c r="C903" s="1118"/>
      <c r="D903" s="1119"/>
      <c r="E903" s="1119"/>
      <c r="F903" s="1119"/>
      <c r="G903" s="1118"/>
      <c r="H903" s="1118"/>
    </row>
    <row r="904" spans="1:8" s="1032" customFormat="1" ht="15.75">
      <c r="A904" s="1006"/>
      <c r="B904" s="1006"/>
      <c r="C904" s="1008"/>
      <c r="D904" s="1009"/>
      <c r="E904" s="1009"/>
      <c r="F904" s="1009"/>
      <c r="G904" s="1008"/>
      <c r="H904" s="1008"/>
    </row>
    <row r="905" spans="1:8" s="1032" customFormat="1" ht="17.100000000000001" customHeight="1">
      <c r="A905" s="1006"/>
      <c r="B905" s="1006"/>
      <c r="C905" s="1008"/>
      <c r="D905" s="1009"/>
      <c r="E905" s="1009"/>
      <c r="F905" s="1009"/>
      <c r="G905" s="1008"/>
      <c r="H905" s="1008"/>
    </row>
    <row r="906" spans="1:8" s="1032" customFormat="1" ht="17.100000000000001" customHeight="1">
      <c r="A906" s="1006"/>
      <c r="B906" s="1006"/>
      <c r="C906" s="1008"/>
      <c r="D906" s="1009"/>
      <c r="E906" s="1009"/>
      <c r="F906" s="1009"/>
      <c r="G906" s="1008"/>
      <c r="H906" s="1008"/>
    </row>
    <row r="907" spans="1:8" s="1032" customFormat="1" ht="17.100000000000001" customHeight="1">
      <c r="A907" s="1006"/>
      <c r="B907" s="1006"/>
      <c r="C907" s="1118"/>
      <c r="D907" s="1119"/>
      <c r="E907" s="1119"/>
      <c r="F907" s="1119"/>
      <c r="G907" s="1118"/>
      <c r="H907" s="1118"/>
    </row>
    <row r="908" spans="1:8" s="1032" customFormat="1" ht="15.75">
      <c r="A908" s="1006"/>
      <c r="B908" s="1006"/>
      <c r="C908" s="1008"/>
      <c r="D908" s="1009"/>
      <c r="E908" s="1009"/>
      <c r="F908" s="1009"/>
      <c r="G908" s="1008"/>
      <c r="H908" s="1008"/>
    </row>
    <row r="909" spans="1:8" s="1032" customFormat="1" ht="15.75">
      <c r="A909" s="1006"/>
      <c r="B909" s="1006"/>
      <c r="C909" s="1118"/>
      <c r="D909" s="1119"/>
      <c r="E909" s="1119"/>
      <c r="F909" s="1119"/>
      <c r="G909" s="1118"/>
      <c r="H909" s="1118"/>
    </row>
    <row r="910" spans="1:8" s="1032" customFormat="1" ht="15.75">
      <c r="A910" s="1006"/>
      <c r="B910" s="1006"/>
      <c r="C910" s="1008"/>
      <c r="D910" s="1009"/>
      <c r="E910" s="1009"/>
      <c r="F910" s="1009"/>
      <c r="G910" s="1008"/>
      <c r="H910" s="1008"/>
    </row>
    <row r="911" spans="1:8" s="1032" customFormat="1" ht="15.75">
      <c r="A911" s="1006"/>
      <c r="B911" s="1006"/>
      <c r="C911" s="1118"/>
      <c r="D911" s="1119"/>
      <c r="E911" s="1119"/>
      <c r="F911" s="1119"/>
      <c r="G911" s="1118"/>
      <c r="H911" s="1118"/>
    </row>
    <row r="912" spans="1:8" s="1032" customFormat="1" ht="15.75">
      <c r="A912" s="1006"/>
      <c r="B912" s="1006"/>
      <c r="C912" s="1008"/>
      <c r="D912" s="1009"/>
      <c r="E912" s="1009"/>
      <c r="F912" s="1009"/>
      <c r="G912" s="1008"/>
      <c r="H912" s="1008"/>
    </row>
    <row r="913" spans="1:8" s="1032" customFormat="1" ht="17.100000000000001" customHeight="1">
      <c r="A913" s="1006"/>
      <c r="B913" s="1006"/>
      <c r="C913" s="1118"/>
      <c r="D913" s="1119"/>
      <c r="E913" s="1119"/>
      <c r="F913" s="1119"/>
      <c r="G913" s="1118"/>
      <c r="H913" s="1118"/>
    </row>
    <row r="914" spans="1:8" s="1032" customFormat="1" ht="15.75">
      <c r="A914" s="1006"/>
      <c r="B914" s="1006"/>
      <c r="C914" s="1008"/>
      <c r="D914" s="1009"/>
      <c r="E914" s="1009"/>
      <c r="F914" s="1009"/>
      <c r="G914" s="1008"/>
      <c r="H914" s="1008"/>
    </row>
    <row r="915" spans="1:8" s="1032" customFormat="1" ht="17.100000000000001" customHeight="1">
      <c r="A915" s="1006"/>
      <c r="B915" s="1006"/>
      <c r="C915" s="1118"/>
      <c r="D915" s="1119"/>
      <c r="E915" s="1119"/>
      <c r="F915" s="1119"/>
      <c r="G915" s="1118"/>
      <c r="H915" s="1118"/>
    </row>
    <row r="916" spans="1:8" s="1032" customFormat="1" ht="15.75">
      <c r="A916" s="1006"/>
      <c r="B916" s="1006"/>
      <c r="C916" s="1008"/>
      <c r="D916" s="1009"/>
      <c r="E916" s="1009"/>
      <c r="F916" s="1009"/>
      <c r="G916" s="1008"/>
      <c r="H916" s="1008"/>
    </row>
    <row r="917" spans="1:8" s="1032" customFormat="1" ht="17.100000000000001" customHeight="1">
      <c r="A917" s="1006"/>
      <c r="B917" s="1006"/>
      <c r="C917" s="1118"/>
      <c r="D917" s="1119"/>
      <c r="E917" s="1119"/>
      <c r="F917" s="1119"/>
      <c r="G917" s="1118"/>
      <c r="H917" s="1118"/>
    </row>
    <row r="918" spans="1:8" s="1032" customFormat="1" ht="15.75">
      <c r="A918" s="1006"/>
      <c r="B918" s="1006"/>
      <c r="C918" s="1041"/>
      <c r="D918" s="1042"/>
      <c r="E918" s="1042"/>
      <c r="F918" s="1042"/>
      <c r="G918" s="1041"/>
      <c r="H918" s="1041"/>
    </row>
    <row r="919" spans="1:8" s="1032" customFormat="1" ht="17.100000000000001" customHeight="1">
      <c r="A919" s="1006"/>
      <c r="B919" s="1006"/>
      <c r="C919" s="1118"/>
      <c r="D919" s="1119"/>
      <c r="E919" s="1119"/>
      <c r="F919" s="1119"/>
      <c r="G919" s="1118"/>
      <c r="H919" s="1118"/>
    </row>
    <row r="920" spans="1:8" s="1032" customFormat="1" ht="15.75">
      <c r="A920" s="1006"/>
      <c r="B920" s="1006"/>
      <c r="C920" s="1041"/>
      <c r="D920" s="1042"/>
      <c r="E920" s="1042"/>
      <c r="F920" s="1042"/>
      <c r="G920" s="1041"/>
      <c r="H920" s="1041"/>
    </row>
    <row r="921" spans="1:8" s="1032" customFormat="1" ht="17.100000000000001" customHeight="1">
      <c r="A921" s="1006"/>
      <c r="B921" s="1006"/>
      <c r="C921" s="1118"/>
      <c r="D921" s="1119"/>
      <c r="E921" s="1119"/>
      <c r="F921" s="1119"/>
      <c r="G921" s="1118"/>
      <c r="H921" s="1118"/>
    </row>
    <row r="922" spans="1:8" s="1032" customFormat="1" ht="15.75">
      <c r="A922" s="1006"/>
      <c r="B922" s="1006"/>
      <c r="C922" s="1008"/>
      <c r="D922" s="1009"/>
      <c r="E922" s="1009"/>
      <c r="F922" s="1009"/>
      <c r="G922" s="1008"/>
      <c r="H922" s="1008"/>
    </row>
    <row r="923" spans="1:8" s="1032" customFormat="1" ht="15.75">
      <c r="A923" s="1006"/>
      <c r="B923" s="1006"/>
      <c r="C923" s="1008"/>
      <c r="D923" s="1009"/>
      <c r="E923" s="1009"/>
      <c r="F923" s="1009"/>
      <c r="G923" s="1008"/>
      <c r="H923" s="1008"/>
    </row>
    <row r="924" spans="1:8" s="1032" customFormat="1" ht="15.75">
      <c r="A924" s="1006"/>
      <c r="B924" s="1006"/>
      <c r="C924" s="1008"/>
      <c r="D924" s="1009"/>
      <c r="E924" s="1009"/>
      <c r="F924" s="1009"/>
      <c r="G924" s="1008"/>
      <c r="H924" s="1008"/>
    </row>
    <row r="925" spans="1:8" s="1032" customFormat="1" ht="17.100000000000001" customHeight="1">
      <c r="A925" s="1006"/>
      <c r="B925" s="1006"/>
      <c r="C925" s="1118"/>
      <c r="D925" s="1119"/>
      <c r="E925" s="1119"/>
      <c r="F925" s="1119"/>
      <c r="G925" s="1118"/>
      <c r="H925" s="1118"/>
    </row>
    <row r="926" spans="1:8" s="1032" customFormat="1" ht="15.75">
      <c r="A926" s="1006"/>
      <c r="B926" s="1006"/>
      <c r="C926" s="1041"/>
      <c r="D926" s="1042"/>
      <c r="E926" s="1042"/>
      <c r="F926" s="1042"/>
      <c r="G926" s="1041"/>
      <c r="H926" s="1041"/>
    </row>
    <row r="927" spans="1:8" s="1032" customFormat="1" ht="15.75">
      <c r="A927" s="1006"/>
      <c r="B927" s="1006"/>
      <c r="C927" s="989"/>
      <c r="D927" s="990"/>
      <c r="E927" s="990"/>
      <c r="F927" s="990"/>
      <c r="G927" s="989"/>
      <c r="H927" s="989"/>
    </row>
    <row r="928" spans="1:8" s="1032" customFormat="1" ht="15.75">
      <c r="A928" s="1006"/>
      <c r="B928" s="1006"/>
      <c r="C928" s="1041"/>
      <c r="D928" s="1042"/>
      <c r="E928" s="1042"/>
      <c r="F928" s="1042"/>
      <c r="G928" s="1041"/>
      <c r="H928" s="1041"/>
    </row>
    <row r="929" spans="1:8" s="1032" customFormat="1" ht="15.75">
      <c r="A929" s="1006"/>
      <c r="B929" s="1006"/>
      <c r="C929" s="989"/>
      <c r="D929" s="990"/>
      <c r="E929" s="990"/>
      <c r="F929" s="990"/>
      <c r="G929" s="989"/>
      <c r="H929" s="989"/>
    </row>
    <row r="930" spans="1:8" s="1032" customFormat="1" ht="15.75">
      <c r="A930" s="1006"/>
      <c r="B930" s="1006"/>
      <c r="C930" s="1041"/>
      <c r="D930" s="1042"/>
      <c r="E930" s="1042"/>
      <c r="F930" s="1042"/>
      <c r="G930" s="1041"/>
      <c r="H930" s="1041"/>
    </row>
    <row r="931" spans="1:8" s="1032" customFormat="1" ht="15.75">
      <c r="A931" s="1006"/>
      <c r="B931" s="1006"/>
      <c r="C931" s="1008"/>
      <c r="D931" s="1009"/>
      <c r="E931" s="1009"/>
      <c r="F931" s="1009"/>
      <c r="G931" s="1008"/>
      <c r="H931" s="1008"/>
    </row>
    <row r="932" spans="1:8" s="1032" customFormat="1" ht="15.75">
      <c r="A932" s="1006"/>
      <c r="B932" s="1006"/>
      <c r="C932" s="1008"/>
      <c r="D932" s="1009"/>
      <c r="E932" s="1009"/>
      <c r="F932" s="1009"/>
      <c r="G932" s="1008"/>
      <c r="H932" s="1008"/>
    </row>
    <row r="933" spans="1:8" s="1032" customFormat="1" ht="15.75">
      <c r="A933" s="1006"/>
      <c r="B933" s="1006"/>
      <c r="C933" s="1008"/>
      <c r="D933" s="1009"/>
      <c r="E933" s="1009"/>
      <c r="F933" s="1009"/>
      <c r="G933" s="1008"/>
      <c r="H933" s="1008"/>
    </row>
    <row r="934" spans="1:8" s="1032" customFormat="1" ht="15.75">
      <c r="A934" s="1006"/>
      <c r="B934" s="1006"/>
      <c r="C934" s="1008"/>
      <c r="D934" s="1009"/>
      <c r="E934" s="1009"/>
      <c r="F934" s="1009"/>
      <c r="G934" s="1008"/>
      <c r="H934" s="1008"/>
    </row>
    <row r="935" spans="1:8" s="1032" customFormat="1" ht="15.75">
      <c r="A935" s="1006"/>
      <c r="B935" s="1006"/>
      <c r="C935" s="1008"/>
      <c r="D935" s="1009"/>
      <c r="E935" s="1009"/>
      <c r="F935" s="1009"/>
      <c r="G935" s="1008"/>
      <c r="H935" s="1008"/>
    </row>
    <row r="936" spans="1:8" s="1032" customFormat="1" ht="15.75">
      <c r="A936" s="1006"/>
      <c r="B936" s="1006"/>
      <c r="C936" s="1008"/>
      <c r="D936" s="1009"/>
      <c r="E936" s="1009"/>
      <c r="F936" s="1009"/>
      <c r="G936" s="1008"/>
      <c r="H936" s="1008"/>
    </row>
    <row r="937" spans="1:8" s="1032" customFormat="1" ht="15.75">
      <c r="A937" s="1006"/>
      <c r="B937" s="1006"/>
      <c r="C937" s="1008"/>
      <c r="D937" s="1009"/>
      <c r="E937" s="1009"/>
      <c r="F937" s="1009"/>
      <c r="G937" s="1008"/>
      <c r="H937" s="1008"/>
    </row>
    <row r="938" spans="1:8" s="1032" customFormat="1" ht="15.75">
      <c r="A938" s="1006"/>
      <c r="B938" s="1006"/>
      <c r="C938" s="1008"/>
      <c r="D938" s="1009"/>
      <c r="E938" s="1009"/>
      <c r="F938" s="1009"/>
      <c r="G938" s="1008"/>
      <c r="H938" s="1008"/>
    </row>
    <row r="939" spans="1:8" s="1032" customFormat="1" ht="15.75">
      <c r="A939" s="1006"/>
      <c r="B939" s="1006"/>
      <c r="C939" s="1008"/>
      <c r="D939" s="1009"/>
      <c r="E939" s="1009"/>
      <c r="F939" s="1009"/>
      <c r="G939" s="1008"/>
      <c r="H939" s="1008"/>
    </row>
    <row r="940" spans="1:8" s="1032" customFormat="1" ht="15.75">
      <c r="A940" s="1006"/>
      <c r="B940" s="1006"/>
      <c r="C940" s="1008"/>
      <c r="D940" s="1009"/>
      <c r="E940" s="1009"/>
      <c r="F940" s="1009"/>
      <c r="G940" s="1008"/>
      <c r="H940" s="1008"/>
    </row>
    <row r="941" spans="1:8" s="1032" customFormat="1" ht="15.75">
      <c r="A941" s="1006"/>
      <c r="B941" s="1006"/>
      <c r="C941" s="1008"/>
      <c r="D941" s="1009"/>
      <c r="E941" s="1009"/>
      <c r="F941" s="1009"/>
      <c r="G941" s="1008"/>
      <c r="H941" s="1008"/>
    </row>
    <row r="942" spans="1:8" s="1032" customFormat="1" ht="15.75">
      <c r="A942" s="1006"/>
      <c r="B942" s="1006"/>
      <c r="C942" s="1008"/>
      <c r="D942" s="1009"/>
      <c r="E942" s="1009"/>
      <c r="F942" s="1009"/>
      <c r="G942" s="1008"/>
      <c r="H942" s="1008"/>
    </row>
    <row r="943" spans="1:8" s="1032" customFormat="1" ht="15.75">
      <c r="A943" s="1006"/>
      <c r="B943" s="1006"/>
      <c r="C943" s="1008"/>
      <c r="D943" s="1009"/>
      <c r="E943" s="1009"/>
      <c r="F943" s="1009"/>
      <c r="G943" s="1008"/>
      <c r="H943" s="1008"/>
    </row>
    <row r="944" spans="1:8" s="1032" customFormat="1" ht="15.75">
      <c r="A944" s="1006"/>
      <c r="B944" s="1006"/>
      <c r="C944" s="1008"/>
      <c r="D944" s="1009"/>
      <c r="E944" s="1009"/>
      <c r="F944" s="1009"/>
      <c r="G944" s="1008"/>
      <c r="H944" s="1008"/>
    </row>
    <row r="945" spans="1:8" s="1032" customFormat="1" ht="17.100000000000001" customHeight="1">
      <c r="A945" s="1006"/>
      <c r="B945" s="1006"/>
      <c r="C945" s="1118"/>
      <c r="D945" s="1119"/>
      <c r="E945" s="1119"/>
      <c r="F945" s="1119"/>
      <c r="G945" s="1118"/>
      <c r="H945" s="1118"/>
    </row>
    <row r="946" spans="1:8" s="1032" customFormat="1" ht="15.75">
      <c r="A946" s="964"/>
      <c r="B946" s="964"/>
      <c r="C946" s="1122"/>
      <c r="D946" s="1123"/>
      <c r="E946" s="1123"/>
      <c r="F946" s="1123"/>
      <c r="G946" s="1122"/>
      <c r="H946" s="1122"/>
    </row>
    <row r="947" spans="1:8" s="1032" customFormat="1" ht="15.75">
      <c r="A947" s="998"/>
      <c r="B947" s="998"/>
      <c r="C947" s="999"/>
      <c r="D947" s="1000"/>
      <c r="E947" s="1000"/>
      <c r="F947" s="1000"/>
      <c r="G947" s="999"/>
      <c r="H947" s="999"/>
    </row>
    <row r="948" spans="1:8" s="1032" customFormat="1" ht="15.75">
      <c r="A948" s="987"/>
      <c r="B948" s="987"/>
      <c r="C948" s="989"/>
      <c r="D948" s="990"/>
      <c r="E948" s="990"/>
      <c r="F948" s="990"/>
      <c r="G948" s="989"/>
      <c r="H948" s="989"/>
    </row>
    <row r="949" spans="1:8" s="1032" customFormat="1" ht="15.75">
      <c r="A949" s="1006"/>
      <c r="B949" s="1006"/>
      <c r="C949" s="1041"/>
      <c r="D949" s="1042"/>
      <c r="E949" s="1042"/>
      <c r="F949" s="1042"/>
      <c r="G949" s="1041"/>
      <c r="H949" s="1041"/>
    </row>
    <row r="950" spans="1:8" s="1032" customFormat="1" ht="17.100000000000001" customHeight="1">
      <c r="A950" s="987"/>
      <c r="B950" s="987"/>
      <c r="C950" s="1118"/>
      <c r="D950" s="1119"/>
      <c r="E950" s="1119"/>
      <c r="F950" s="1119"/>
      <c r="G950" s="1118"/>
      <c r="H950" s="1118"/>
    </row>
    <row r="951" spans="1:8" s="1032" customFormat="1" ht="15.75">
      <c r="A951" s="1006"/>
      <c r="B951" s="1006"/>
      <c r="C951" s="1041"/>
      <c r="D951" s="1042"/>
      <c r="E951" s="1042"/>
      <c r="F951" s="1042"/>
      <c r="G951" s="1041"/>
      <c r="H951" s="1041"/>
    </row>
    <row r="952" spans="1:8" s="1032" customFormat="1" ht="15.75">
      <c r="A952" s="987"/>
      <c r="B952" s="987"/>
      <c r="C952" s="989"/>
      <c r="D952" s="990"/>
      <c r="E952" s="990"/>
      <c r="F952" s="990"/>
      <c r="G952" s="989"/>
      <c r="H952" s="989"/>
    </row>
    <row r="953" spans="1:8" s="1032" customFormat="1" ht="15.75">
      <c r="A953" s="1006"/>
      <c r="B953" s="1006"/>
      <c r="C953" s="1041"/>
      <c r="D953" s="1042"/>
      <c r="E953" s="1042"/>
      <c r="F953" s="1042"/>
      <c r="G953" s="1041"/>
      <c r="H953" s="1041"/>
    </row>
    <row r="954" spans="1:8" s="1032" customFormat="1" ht="15.75">
      <c r="A954" s="987"/>
      <c r="B954" s="987"/>
      <c r="C954" s="1118"/>
      <c r="D954" s="1119"/>
      <c r="E954" s="1119"/>
      <c r="F954" s="1119"/>
      <c r="G954" s="1118"/>
      <c r="H954" s="1118"/>
    </row>
    <row r="955" spans="1:8" s="1032" customFormat="1" ht="15.75">
      <c r="A955" s="1006"/>
      <c r="B955" s="1006"/>
      <c r="C955" s="1008"/>
      <c r="D955" s="1009"/>
      <c r="E955" s="1009"/>
      <c r="F955" s="1009"/>
      <c r="G955" s="1008"/>
      <c r="H955" s="1008"/>
    </row>
    <row r="956" spans="1:8" s="1032" customFormat="1" ht="15.75">
      <c r="A956" s="1006"/>
      <c r="B956" s="1006"/>
      <c r="C956" s="1008"/>
      <c r="D956" s="1009"/>
      <c r="E956" s="1009"/>
      <c r="F956" s="1009"/>
      <c r="G956" s="1008"/>
      <c r="H956" s="1008"/>
    </row>
    <row r="957" spans="1:8" s="1032" customFormat="1" ht="15.75">
      <c r="A957" s="1006"/>
      <c r="B957" s="1006"/>
      <c r="C957" s="1008"/>
      <c r="D957" s="1009"/>
      <c r="E957" s="1009"/>
      <c r="F957" s="1009"/>
      <c r="G957" s="1008"/>
      <c r="H957" s="1008"/>
    </row>
    <row r="958" spans="1:8" s="1032" customFormat="1" ht="15.75">
      <c r="A958" s="1006"/>
      <c r="B958" s="1006"/>
      <c r="C958" s="1118"/>
      <c r="D958" s="1119"/>
      <c r="E958" s="1119"/>
      <c r="F958" s="1119"/>
      <c r="G958" s="1118"/>
      <c r="H958" s="1118"/>
    </row>
    <row r="959" spans="1:8" s="1032" customFormat="1" ht="15.75">
      <c r="A959" s="1006"/>
      <c r="B959" s="1006"/>
      <c r="C959" s="1008"/>
      <c r="D959" s="1009"/>
      <c r="E959" s="1009"/>
      <c r="F959" s="1009"/>
      <c r="G959" s="1008"/>
      <c r="H959" s="1008"/>
    </row>
    <row r="960" spans="1:8" s="1032" customFormat="1" ht="17.100000000000001" customHeight="1">
      <c r="A960" s="1006"/>
      <c r="B960" s="1006"/>
      <c r="C960" s="1118"/>
      <c r="D960" s="1119"/>
      <c r="E960" s="1119"/>
      <c r="F960" s="1119"/>
      <c r="G960" s="1118"/>
      <c r="H960" s="1118"/>
    </row>
    <row r="961" spans="1:8" s="1032" customFormat="1" ht="15.75">
      <c r="A961" s="1006"/>
      <c r="B961" s="1006"/>
      <c r="C961" s="1008"/>
      <c r="D961" s="1009"/>
      <c r="E961" s="1009"/>
      <c r="F961" s="1009"/>
      <c r="G961" s="1008"/>
      <c r="H961" s="1008"/>
    </row>
    <row r="962" spans="1:8" s="1032" customFormat="1" ht="17.100000000000001" customHeight="1">
      <c r="A962" s="1006"/>
      <c r="B962" s="1006"/>
      <c r="C962" s="1118"/>
      <c r="D962" s="1119"/>
      <c r="E962" s="1119"/>
      <c r="F962" s="1119"/>
      <c r="G962" s="1118"/>
      <c r="H962" s="1118"/>
    </row>
    <row r="963" spans="1:8" s="1032" customFormat="1" ht="15.75">
      <c r="A963" s="1006"/>
      <c r="B963" s="1006"/>
      <c r="C963" s="1008"/>
      <c r="D963" s="1009"/>
      <c r="E963" s="1009"/>
      <c r="F963" s="1009"/>
      <c r="G963" s="1008"/>
      <c r="H963" s="1008"/>
    </row>
    <row r="964" spans="1:8" s="1032" customFormat="1" ht="15.75">
      <c r="A964" s="1006"/>
      <c r="B964" s="1006"/>
      <c r="C964" s="1118"/>
      <c r="D964" s="1119"/>
      <c r="E964" s="1119"/>
      <c r="F964" s="1119"/>
      <c r="G964" s="1118"/>
      <c r="H964" s="1118"/>
    </row>
    <row r="965" spans="1:8" s="1032" customFormat="1" ht="15.75">
      <c r="A965" s="1006"/>
      <c r="B965" s="1006"/>
      <c r="C965" s="1008"/>
      <c r="D965" s="1009"/>
      <c r="E965" s="1009"/>
      <c r="F965" s="1009"/>
      <c r="G965" s="1008"/>
      <c r="H965" s="1008"/>
    </row>
    <row r="966" spans="1:8" s="1032" customFormat="1" ht="15.75">
      <c r="A966" s="1006"/>
      <c r="B966" s="1006"/>
      <c r="C966" s="1118"/>
      <c r="D966" s="1119"/>
      <c r="E966" s="1119"/>
      <c r="F966" s="1119"/>
      <c r="G966" s="1118"/>
      <c r="H966" s="1118"/>
    </row>
    <row r="967" spans="1:8" s="1032" customFormat="1" ht="15.75">
      <c r="A967" s="1006"/>
      <c r="B967" s="1006"/>
      <c r="C967" s="1008"/>
      <c r="D967" s="1009"/>
      <c r="E967" s="1009"/>
      <c r="F967" s="1009"/>
      <c r="G967" s="1008"/>
      <c r="H967" s="1008"/>
    </row>
    <row r="968" spans="1:8" s="1032" customFormat="1" ht="17.100000000000001" customHeight="1">
      <c r="A968" s="1006"/>
      <c r="B968" s="1006"/>
      <c r="C968" s="1118"/>
      <c r="D968" s="1119"/>
      <c r="E968" s="1119"/>
      <c r="F968" s="1119"/>
      <c r="G968" s="1118"/>
      <c r="H968" s="1118"/>
    </row>
    <row r="969" spans="1:8" s="1032" customFormat="1" ht="15.75">
      <c r="A969" s="1006"/>
      <c r="B969" s="1006"/>
      <c r="C969" s="1041"/>
      <c r="D969" s="1042"/>
      <c r="E969" s="1042"/>
      <c r="F969" s="1042"/>
      <c r="G969" s="1041"/>
      <c r="H969" s="1041"/>
    </row>
    <row r="970" spans="1:8" s="1032" customFormat="1" ht="15.75">
      <c r="A970" s="1006"/>
      <c r="B970" s="1006"/>
      <c r="C970" s="1118"/>
      <c r="D970" s="1119"/>
      <c r="E970" s="1119"/>
      <c r="F970" s="1119"/>
      <c r="G970" s="1118"/>
      <c r="H970" s="1118"/>
    </row>
    <row r="971" spans="1:8" s="1032" customFormat="1" ht="15.75">
      <c r="A971" s="1006"/>
      <c r="B971" s="1006"/>
      <c r="C971" s="1041"/>
      <c r="D971" s="1042"/>
      <c r="E971" s="1042"/>
      <c r="F971" s="1042"/>
      <c r="G971" s="1041"/>
      <c r="H971" s="1041"/>
    </row>
    <row r="972" spans="1:8" s="1032" customFormat="1" ht="15.75">
      <c r="A972" s="1006"/>
      <c r="B972" s="1006"/>
      <c r="C972" s="1118"/>
      <c r="D972" s="1119"/>
      <c r="E972" s="1119"/>
      <c r="F972" s="1119"/>
      <c r="G972" s="1118"/>
      <c r="H972" s="1118"/>
    </row>
    <row r="973" spans="1:8" s="1032" customFormat="1" ht="15.75">
      <c r="A973" s="1006"/>
      <c r="B973" s="1006"/>
      <c r="C973" s="1041"/>
      <c r="D973" s="1042"/>
      <c r="E973" s="1042"/>
      <c r="F973" s="1042"/>
      <c r="G973" s="1041"/>
      <c r="H973" s="1041"/>
    </row>
    <row r="974" spans="1:8" s="1032" customFormat="1" ht="15.75">
      <c r="A974" s="1006"/>
      <c r="B974" s="1006"/>
      <c r="C974" s="1041"/>
      <c r="D974" s="1042"/>
      <c r="E974" s="1042"/>
      <c r="F974" s="1042"/>
      <c r="G974" s="1041"/>
      <c r="H974" s="1041"/>
    </row>
    <row r="975" spans="1:8" s="1032" customFormat="1" ht="15.75">
      <c r="A975" s="1006"/>
      <c r="B975" s="1006"/>
      <c r="C975" s="1041"/>
      <c r="D975" s="1042"/>
      <c r="E975" s="1042"/>
      <c r="F975" s="1042"/>
      <c r="G975" s="1041"/>
      <c r="H975" s="1041"/>
    </row>
    <row r="976" spans="1:8" s="1032" customFormat="1" ht="15.75">
      <c r="A976" s="1006"/>
      <c r="B976" s="1006"/>
      <c r="C976" s="1118"/>
      <c r="D976" s="1119"/>
      <c r="E976" s="1119"/>
      <c r="F976" s="1119"/>
      <c r="G976" s="1118"/>
      <c r="H976" s="1118"/>
    </row>
    <row r="977" spans="1:8" s="1032" customFormat="1" ht="15.75">
      <c r="A977" s="1006"/>
      <c r="B977" s="1006"/>
      <c r="C977" s="1008"/>
      <c r="D977" s="1009"/>
      <c r="E977" s="1009"/>
      <c r="F977" s="1009"/>
      <c r="G977" s="1008"/>
      <c r="H977" s="1008"/>
    </row>
    <row r="978" spans="1:8" s="1032" customFormat="1" ht="15.75">
      <c r="A978" s="1006"/>
      <c r="B978" s="1006"/>
      <c r="C978" s="1008"/>
      <c r="D978" s="1009"/>
      <c r="E978" s="1009"/>
      <c r="F978" s="1009"/>
      <c r="G978" s="1008"/>
      <c r="H978" s="1008"/>
    </row>
    <row r="979" spans="1:8" s="1032" customFormat="1" ht="15.75">
      <c r="A979" s="1006"/>
      <c r="B979" s="1006"/>
      <c r="C979" s="1008"/>
      <c r="D979" s="1009"/>
      <c r="E979" s="1009"/>
      <c r="F979" s="1009"/>
      <c r="G979" s="1008"/>
      <c r="H979" s="1008"/>
    </row>
    <row r="980" spans="1:8" s="1032" customFormat="1" ht="17.100000000000001" customHeight="1">
      <c r="A980" s="1006"/>
      <c r="B980" s="1006"/>
      <c r="C980" s="1118"/>
      <c r="D980" s="1119"/>
      <c r="E980" s="1119"/>
      <c r="F980" s="1119"/>
      <c r="G980" s="1118"/>
      <c r="H980" s="1118"/>
    </row>
    <row r="981" spans="1:8" s="1032" customFormat="1" ht="15.75">
      <c r="A981" s="1006"/>
      <c r="B981" s="1006"/>
      <c r="C981" s="1041"/>
      <c r="D981" s="1042"/>
      <c r="E981" s="1042"/>
      <c r="F981" s="1042"/>
      <c r="G981" s="1041"/>
      <c r="H981" s="1041"/>
    </row>
    <row r="982" spans="1:8" s="1032" customFormat="1" ht="15.75">
      <c r="A982" s="1006"/>
      <c r="B982" s="1006"/>
      <c r="C982" s="989"/>
      <c r="D982" s="990"/>
      <c r="E982" s="990"/>
      <c r="F982" s="990"/>
      <c r="G982" s="989"/>
      <c r="H982" s="989"/>
    </row>
    <row r="983" spans="1:8" s="1032" customFormat="1" ht="15.75">
      <c r="A983" s="1006"/>
      <c r="B983" s="1006"/>
      <c r="C983" s="1041"/>
      <c r="D983" s="1042"/>
      <c r="E983" s="1042"/>
      <c r="F983" s="1042"/>
      <c r="G983" s="1041"/>
      <c r="H983" s="1041"/>
    </row>
    <row r="984" spans="1:8" s="1032" customFormat="1" ht="15.75">
      <c r="A984" s="1006"/>
      <c r="B984" s="1006"/>
      <c r="C984" s="1008"/>
      <c r="D984" s="1009"/>
      <c r="E984" s="1009"/>
      <c r="F984" s="1009"/>
      <c r="G984" s="1008"/>
      <c r="H984" s="1008"/>
    </row>
    <row r="985" spans="1:8" s="1032" customFormat="1" ht="15.75">
      <c r="A985" s="1006"/>
      <c r="B985" s="1006"/>
      <c r="C985" s="1008"/>
      <c r="D985" s="1009"/>
      <c r="E985" s="1009"/>
      <c r="F985" s="1009"/>
      <c r="G985" s="1008"/>
      <c r="H985" s="1008"/>
    </row>
    <row r="986" spans="1:8" s="1032" customFormat="1" ht="15.75">
      <c r="A986" s="1006"/>
      <c r="B986" s="1006"/>
      <c r="C986" s="1008"/>
      <c r="D986" s="1009"/>
      <c r="E986" s="1009"/>
      <c r="F986" s="1009"/>
      <c r="G986" s="1008"/>
      <c r="H986" s="1008"/>
    </row>
    <row r="987" spans="1:8" s="1032" customFormat="1" ht="15.75">
      <c r="A987" s="1006"/>
      <c r="B987" s="1006"/>
      <c r="C987" s="1008"/>
      <c r="D987" s="1009"/>
      <c r="E987" s="1009"/>
      <c r="F987" s="1009"/>
      <c r="G987" s="1008"/>
      <c r="H987" s="1008"/>
    </row>
    <row r="988" spans="1:8" s="1032" customFormat="1" ht="15.75">
      <c r="A988" s="1006"/>
      <c r="B988" s="1006"/>
      <c r="C988" s="1008"/>
      <c r="D988" s="1009"/>
      <c r="E988" s="1009"/>
      <c r="F988" s="1009"/>
      <c r="G988" s="1008"/>
      <c r="H988" s="1008"/>
    </row>
    <row r="989" spans="1:8" s="1032" customFormat="1" ht="15.75">
      <c r="A989" s="1006"/>
      <c r="B989" s="1006"/>
      <c r="C989" s="1008"/>
      <c r="D989" s="1009"/>
      <c r="E989" s="1009"/>
      <c r="F989" s="1009"/>
      <c r="G989" s="1008"/>
      <c r="H989" s="1008"/>
    </row>
    <row r="990" spans="1:8" s="1032" customFormat="1" ht="15.75">
      <c r="A990" s="1006"/>
      <c r="B990" s="1006"/>
      <c r="C990" s="1008"/>
      <c r="D990" s="1009"/>
      <c r="E990" s="1009"/>
      <c r="F990" s="1009"/>
      <c r="G990" s="1008"/>
      <c r="H990" s="1008"/>
    </row>
    <row r="991" spans="1:8" s="1032" customFormat="1" ht="15.75">
      <c r="A991" s="1006"/>
      <c r="B991" s="1006"/>
      <c r="C991" s="1008"/>
      <c r="D991" s="1009"/>
      <c r="E991" s="1009"/>
      <c r="F991" s="1009"/>
      <c r="G991" s="1008"/>
      <c r="H991" s="1008"/>
    </row>
    <row r="992" spans="1:8" s="1032" customFormat="1" ht="15.75">
      <c r="A992" s="1006"/>
      <c r="B992" s="1006"/>
      <c r="C992" s="1008"/>
      <c r="D992" s="1009"/>
      <c r="E992" s="1009"/>
      <c r="F992" s="1009"/>
      <c r="G992" s="1008"/>
      <c r="H992" s="1008"/>
    </row>
    <row r="993" spans="1:8" s="1032" customFormat="1" ht="15.75">
      <c r="A993" s="1006"/>
      <c r="B993" s="1006"/>
      <c r="C993" s="1008"/>
      <c r="D993" s="1009"/>
      <c r="E993" s="1009"/>
      <c r="F993" s="1009"/>
      <c r="G993" s="1008"/>
      <c r="H993" s="1008"/>
    </row>
    <row r="994" spans="1:8" s="1032" customFormat="1" ht="15.75">
      <c r="A994" s="1006"/>
      <c r="B994" s="1006"/>
      <c r="C994" s="1008"/>
      <c r="D994" s="1009"/>
      <c r="E994" s="1009"/>
      <c r="F994" s="1009"/>
      <c r="G994" s="1008"/>
      <c r="H994" s="1008"/>
    </row>
    <row r="995" spans="1:8" s="1032" customFormat="1" ht="15.75">
      <c r="A995" s="1006"/>
      <c r="B995" s="1006"/>
      <c r="C995" s="1008"/>
      <c r="D995" s="1009"/>
      <c r="E995" s="1009"/>
      <c r="F995" s="1009"/>
      <c r="G995" s="1008"/>
      <c r="H995" s="1008"/>
    </row>
    <row r="996" spans="1:8" s="1032" customFormat="1" ht="15.75">
      <c r="A996" s="1006"/>
      <c r="B996" s="1006"/>
      <c r="C996" s="1008"/>
      <c r="D996" s="1009"/>
      <c r="E996" s="1009"/>
      <c r="F996" s="1009"/>
      <c r="G996" s="1008"/>
      <c r="H996" s="1008"/>
    </row>
    <row r="997" spans="1:8" s="1032" customFormat="1" ht="15.75">
      <c r="A997" s="1006"/>
      <c r="B997" s="1006"/>
      <c r="C997" s="1008"/>
      <c r="D997" s="1009"/>
      <c r="E997" s="1009"/>
      <c r="F997" s="1009"/>
      <c r="G997" s="1008"/>
      <c r="H997" s="1008"/>
    </row>
    <row r="998" spans="1:8" s="1032" customFormat="1" ht="17.100000000000001" customHeight="1">
      <c r="A998" s="1006"/>
      <c r="B998" s="1006"/>
      <c r="C998" s="1118"/>
      <c r="D998" s="1119"/>
      <c r="E998" s="1119"/>
      <c r="F998" s="1119"/>
      <c r="G998" s="1118"/>
      <c r="H998" s="1118"/>
    </row>
    <row r="999" spans="1:8" s="1032" customFormat="1" ht="17.100000000000001" customHeight="1">
      <c r="A999" s="964"/>
      <c r="B999" s="964"/>
      <c r="C999" s="1122"/>
      <c r="D999" s="1123"/>
      <c r="E999" s="1123"/>
      <c r="F999" s="1123"/>
      <c r="G999" s="1122"/>
      <c r="H999" s="1122"/>
    </row>
    <row r="1000" spans="1:8" s="1032" customFormat="1" ht="17.100000000000001" customHeight="1">
      <c r="A1000" s="1006"/>
      <c r="B1000" s="1006"/>
      <c r="C1000" s="1118"/>
      <c r="D1000" s="1119"/>
      <c r="E1000" s="1119"/>
      <c r="F1000" s="1119"/>
      <c r="G1000" s="1118"/>
      <c r="H1000" s="1118"/>
    </row>
    <row r="1001" spans="1:8" s="1032" customFormat="1" ht="17.100000000000001" customHeight="1">
      <c r="A1001" s="1006"/>
      <c r="B1001" s="1006"/>
      <c r="C1001" s="1118"/>
      <c r="D1001" s="1119"/>
      <c r="E1001" s="1119"/>
      <c r="F1001" s="1119"/>
      <c r="G1001" s="1118"/>
      <c r="H1001" s="1118"/>
    </row>
    <row r="1002" spans="1:8" s="1032" customFormat="1" ht="17.100000000000001" customHeight="1">
      <c r="A1002" s="1006"/>
      <c r="B1002" s="1006"/>
      <c r="C1002" s="1118"/>
      <c r="D1002" s="1119"/>
      <c r="E1002" s="1119"/>
      <c r="F1002" s="1119"/>
      <c r="G1002" s="1118"/>
      <c r="H1002" s="1118"/>
    </row>
    <row r="1003" spans="1:8" s="1032" customFormat="1" ht="17.100000000000001" customHeight="1">
      <c r="A1003" s="1006"/>
      <c r="B1003" s="1006"/>
      <c r="C1003" s="1118"/>
      <c r="D1003" s="1119"/>
      <c r="E1003" s="1119"/>
      <c r="F1003" s="1119"/>
      <c r="G1003" s="1118"/>
      <c r="H1003" s="1118"/>
    </row>
    <row r="1004" spans="1:8" s="1032" customFormat="1" ht="17.100000000000001" customHeight="1">
      <c r="A1004" s="1006"/>
      <c r="B1004" s="1006"/>
      <c r="C1004" s="1118"/>
      <c r="D1004" s="1119"/>
      <c r="E1004" s="1119"/>
      <c r="F1004" s="1119"/>
      <c r="G1004" s="1118"/>
      <c r="H1004" s="1118"/>
    </row>
    <row r="1005" spans="1:8" s="1032" customFormat="1" ht="15.75">
      <c r="A1005" s="1006"/>
      <c r="B1005" s="1006"/>
      <c r="C1005" s="1041"/>
      <c r="D1005" s="1042"/>
      <c r="E1005" s="1042"/>
      <c r="F1005" s="1042"/>
      <c r="G1005" s="1041"/>
      <c r="H1005" s="1041"/>
    </row>
    <row r="1006" spans="1:8" s="1032" customFormat="1" ht="17.100000000000001" customHeight="1">
      <c r="A1006" s="1006"/>
      <c r="B1006" s="1006"/>
      <c r="C1006" s="1118"/>
      <c r="D1006" s="1119"/>
      <c r="E1006" s="1119"/>
      <c r="F1006" s="1119"/>
      <c r="G1006" s="1118"/>
      <c r="H1006" s="1118"/>
    </row>
    <row r="1007" spans="1:8" s="1032" customFormat="1" ht="17.100000000000001" customHeight="1">
      <c r="A1007" s="1006"/>
      <c r="B1007" s="1006"/>
      <c r="C1007" s="1118"/>
      <c r="D1007" s="1119"/>
      <c r="E1007" s="1119"/>
      <c r="F1007" s="1119"/>
      <c r="G1007" s="1118"/>
      <c r="H1007" s="1118"/>
    </row>
    <row r="1008" spans="1:8" s="1032" customFormat="1" ht="17.100000000000001" customHeight="1">
      <c r="A1008" s="1006"/>
      <c r="B1008" s="1006"/>
      <c r="C1008" s="1118"/>
      <c r="D1008" s="1119"/>
      <c r="E1008" s="1119"/>
      <c r="F1008" s="1119"/>
      <c r="G1008" s="1118"/>
      <c r="H1008" s="1118"/>
    </row>
    <row r="1009" spans="1:9" s="1032" customFormat="1" ht="15.75">
      <c r="A1009" s="1006"/>
      <c r="B1009" s="1006"/>
      <c r="C1009" s="1118"/>
      <c r="D1009" s="1119"/>
      <c r="E1009" s="1119"/>
      <c r="F1009" s="1119"/>
      <c r="G1009" s="1118"/>
      <c r="H1009" s="1118"/>
    </row>
    <row r="1010" spans="1:9" s="1125" customFormat="1">
      <c r="A1010" s="1006"/>
      <c r="B1010" s="1006"/>
      <c r="C1010" s="1118"/>
      <c r="D1010" s="1119"/>
      <c r="E1010" s="1119"/>
      <c r="F1010" s="1119"/>
      <c r="G1010" s="1118"/>
      <c r="H1010" s="1118"/>
      <c r="I1010" s="1124"/>
    </row>
    <row r="1011" spans="1:9" s="1125" customFormat="1" ht="12.75" customHeight="1">
      <c r="A1011" s="1006"/>
      <c r="B1011" s="1006"/>
      <c r="C1011" s="1126"/>
      <c r="D1011" s="1127"/>
      <c r="E1011" s="1127"/>
      <c r="F1011" s="1127"/>
      <c r="G1011" s="1126"/>
      <c r="H1011" s="1126"/>
    </row>
    <row r="1012" spans="1:9" s="1125" customFormat="1" ht="12.75" customHeight="1">
      <c r="A1012" s="1006"/>
      <c r="B1012" s="1006"/>
      <c r="C1012" s="1126"/>
      <c r="D1012" s="1127"/>
      <c r="E1012" s="1127"/>
      <c r="F1012" s="1127"/>
      <c r="G1012" s="1126"/>
      <c r="H1012" s="1126"/>
    </row>
    <row r="1013" spans="1:9" s="1125" customFormat="1" ht="12.75" customHeight="1">
      <c r="A1013" s="1006"/>
      <c r="B1013" s="1006"/>
      <c r="C1013" s="1126"/>
      <c r="D1013" s="1127"/>
      <c r="E1013" s="1127"/>
      <c r="F1013" s="1127"/>
      <c r="G1013" s="1126"/>
      <c r="H1013" s="1126"/>
    </row>
    <row r="1014" spans="1:9" s="1125" customFormat="1" ht="12.75" customHeight="1">
      <c r="A1014" s="1006"/>
      <c r="B1014" s="1006"/>
      <c r="C1014" s="1126"/>
      <c r="D1014" s="1127"/>
      <c r="E1014" s="1127"/>
      <c r="F1014" s="1127"/>
      <c r="G1014" s="1126"/>
      <c r="H1014" s="1126"/>
    </row>
    <row r="1015" spans="1:9" s="1125" customFormat="1">
      <c r="A1015" s="920"/>
      <c r="B1015" s="920"/>
      <c r="C1015" s="923"/>
      <c r="D1015" s="970"/>
      <c r="E1015" s="970"/>
      <c r="F1015" s="970"/>
      <c r="G1015" s="923"/>
      <c r="H1015" s="923"/>
    </row>
    <row r="1017" spans="1:9" s="1125" customFormat="1">
      <c r="A1017" s="1128"/>
      <c r="B1017" s="1128"/>
      <c r="C1017" s="1129"/>
      <c r="D1017" s="1130"/>
      <c r="E1017" s="1130"/>
      <c r="F1017" s="1130"/>
      <c r="G1017" s="1129"/>
      <c r="H1017" s="1129"/>
    </row>
    <row r="1018" spans="1:9" s="1125" customFormat="1">
      <c r="A1018" s="1128"/>
      <c r="B1018" s="1128"/>
      <c r="C1018" s="1129"/>
      <c r="D1018" s="1130"/>
      <c r="E1018" s="1130"/>
      <c r="F1018" s="1130"/>
      <c r="G1018" s="1129"/>
      <c r="H1018" s="1129"/>
    </row>
    <row r="1019" spans="1:9" s="1131" customFormat="1">
      <c r="A1019" s="1128"/>
      <c r="B1019" s="1128"/>
      <c r="C1019" s="1129"/>
      <c r="D1019" s="1130"/>
      <c r="E1019" s="1130"/>
      <c r="F1019" s="1130"/>
      <c r="G1019" s="1129"/>
      <c r="H1019" s="1129"/>
    </row>
    <row r="1020" spans="1:9" s="1132" customFormat="1">
      <c r="A1020" s="1128"/>
      <c r="B1020" s="1128"/>
      <c r="C1020" s="1129"/>
      <c r="D1020" s="1130"/>
      <c r="E1020" s="1130"/>
      <c r="F1020" s="1130"/>
      <c r="G1020" s="1129"/>
      <c r="H1020" s="1129"/>
    </row>
  </sheetData>
  <mergeCells count="11">
    <mergeCell ref="B163:C163"/>
    <mergeCell ref="B8:E8"/>
    <mergeCell ref="B12:E12"/>
    <mergeCell ref="B14:E14"/>
    <mergeCell ref="C22:E22"/>
    <mergeCell ref="B149:C149"/>
    <mergeCell ref="B420:C420"/>
    <mergeCell ref="B528:C528"/>
    <mergeCell ref="B563:C563"/>
    <mergeCell ref="B586:C586"/>
    <mergeCell ref="B615:C615"/>
  </mergeCells>
  <pageMargins left="0.70866141732283472" right="0.51181102362204722" top="0.59055118110236227" bottom="0.78740157480314965" header="0" footer="0.39370078740157483"/>
  <pageSetup paperSize="9" scale="98" orientation="landscape" r:id="rId1"/>
  <headerFooter scaleWithDoc="0" alignWithMargins="0">
    <oddFooter>&amp;L&amp;"Arial CE,Ležeče"&amp;9PZI: maj 2020&amp;R&amp;"Arial CE,Ležeče"&amp;9Stran &amp;P od &amp;N</oddFooter>
    <firstFooter>&amp;L&amp;"Arial CE,Ležeče"&amp;9 Prizorišče "Grabe" Gornja Bistrica ; Ustvarjeno dne: 16.11.2016; Tiskano dne: &amp;D&amp;R&amp;"Arial CE,Ležeče"&amp;9Stran &amp;P od &amp;N</firstFooter>
  </headerFooter>
  <rowBreaks count="9" manualBreakCount="9">
    <brk id="98" max="7" man="1"/>
    <brk id="145" max="7" man="1"/>
    <brk id="169" max="7" man="1"/>
    <brk id="194" max="7" man="1"/>
    <brk id="450" max="7" man="1"/>
    <brk id="470" max="7" man="1"/>
    <brk id="559" max="7" man="1"/>
    <brk id="580" max="7" man="1"/>
    <brk id="60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5"/>
  <sheetViews>
    <sheetView tabSelected="1" topLeftCell="A115" workbookViewId="0">
      <selection activeCell="B138" sqref="B138"/>
    </sheetView>
  </sheetViews>
  <sheetFormatPr defaultColWidth="0" defaultRowHeight="14.25"/>
  <cols>
    <col min="1" max="1" width="3.5703125" style="1299" customWidth="1"/>
    <col min="2" max="2" width="39.85546875" style="1139" customWidth="1"/>
    <col min="3" max="3" width="5.7109375" style="1162" customWidth="1"/>
    <col min="4" max="4" width="5.85546875" style="1162" customWidth="1"/>
    <col min="5" max="5" width="13.140625" style="1141" customWidth="1"/>
    <col min="6" max="6" width="14" style="1141" customWidth="1"/>
    <col min="7" max="7" width="17.42578125" style="1136" hidden="1" customWidth="1"/>
    <col min="8" max="8" width="9.42578125" style="1136" hidden="1" customWidth="1"/>
    <col min="9" max="9" width="19.5703125" style="1169" hidden="1" customWidth="1"/>
    <col min="10" max="256" width="0" style="1136" hidden="1"/>
    <col min="257" max="257" width="3.5703125" style="1136" customWidth="1"/>
    <col min="258" max="258" width="39.85546875" style="1136" customWidth="1"/>
    <col min="259" max="259" width="5.7109375" style="1136" customWidth="1"/>
    <col min="260" max="260" width="5.85546875" style="1136" customWidth="1"/>
    <col min="261" max="261" width="13.140625" style="1136" customWidth="1"/>
    <col min="262" max="262" width="14" style="1136" customWidth="1"/>
    <col min="263" max="265" width="0" style="1136" hidden="1" customWidth="1"/>
    <col min="266" max="512" width="0" style="1136" hidden="1"/>
    <col min="513" max="513" width="3.5703125" style="1136" customWidth="1"/>
    <col min="514" max="514" width="39.85546875" style="1136" customWidth="1"/>
    <col min="515" max="515" width="5.7109375" style="1136" customWidth="1"/>
    <col min="516" max="516" width="5.85546875" style="1136" customWidth="1"/>
    <col min="517" max="517" width="13.140625" style="1136" customWidth="1"/>
    <col min="518" max="518" width="14" style="1136" customWidth="1"/>
    <col min="519" max="521" width="0" style="1136" hidden="1" customWidth="1"/>
    <col min="522" max="768" width="0" style="1136" hidden="1"/>
    <col min="769" max="769" width="3.5703125" style="1136" customWidth="1"/>
    <col min="770" max="770" width="39.85546875" style="1136" customWidth="1"/>
    <col min="771" max="771" width="5.7109375" style="1136" customWidth="1"/>
    <col min="772" max="772" width="5.85546875" style="1136" customWidth="1"/>
    <col min="773" max="773" width="13.140625" style="1136" customWidth="1"/>
    <col min="774" max="774" width="14" style="1136" customWidth="1"/>
    <col min="775" max="777" width="0" style="1136" hidden="1" customWidth="1"/>
    <col min="778" max="1024" width="0" style="1136" hidden="1"/>
    <col min="1025" max="1025" width="3.5703125" style="1136" customWidth="1"/>
    <col min="1026" max="1026" width="39.85546875" style="1136" customWidth="1"/>
    <col min="1027" max="1027" width="5.7109375" style="1136" customWidth="1"/>
    <col min="1028" max="1028" width="5.85546875" style="1136" customWidth="1"/>
    <col min="1029" max="1029" width="13.140625" style="1136" customWidth="1"/>
    <col min="1030" max="1030" width="14" style="1136" customWidth="1"/>
    <col min="1031" max="1033" width="0" style="1136" hidden="1" customWidth="1"/>
    <col min="1034" max="1280" width="0" style="1136" hidden="1"/>
    <col min="1281" max="1281" width="3.5703125" style="1136" customWidth="1"/>
    <col min="1282" max="1282" width="39.85546875" style="1136" customWidth="1"/>
    <col min="1283" max="1283" width="5.7109375" style="1136" customWidth="1"/>
    <col min="1284" max="1284" width="5.85546875" style="1136" customWidth="1"/>
    <col min="1285" max="1285" width="13.140625" style="1136" customWidth="1"/>
    <col min="1286" max="1286" width="14" style="1136" customWidth="1"/>
    <col min="1287" max="1289" width="0" style="1136" hidden="1" customWidth="1"/>
    <col min="1290" max="1536" width="0" style="1136" hidden="1"/>
    <col min="1537" max="1537" width="3.5703125" style="1136" customWidth="1"/>
    <col min="1538" max="1538" width="39.85546875" style="1136" customWidth="1"/>
    <col min="1539" max="1539" width="5.7109375" style="1136" customWidth="1"/>
    <col min="1540" max="1540" width="5.85546875" style="1136" customWidth="1"/>
    <col min="1541" max="1541" width="13.140625" style="1136" customWidth="1"/>
    <col min="1542" max="1542" width="14" style="1136" customWidth="1"/>
    <col min="1543" max="1545" width="0" style="1136" hidden="1" customWidth="1"/>
    <col min="1546" max="1792" width="0" style="1136" hidden="1"/>
    <col min="1793" max="1793" width="3.5703125" style="1136" customWidth="1"/>
    <col min="1794" max="1794" width="39.85546875" style="1136" customWidth="1"/>
    <col min="1795" max="1795" width="5.7109375" style="1136" customWidth="1"/>
    <col min="1796" max="1796" width="5.85546875" style="1136" customWidth="1"/>
    <col min="1797" max="1797" width="13.140625" style="1136" customWidth="1"/>
    <col min="1798" max="1798" width="14" style="1136" customWidth="1"/>
    <col min="1799" max="1801" width="0" style="1136" hidden="1" customWidth="1"/>
    <col min="1802" max="2048" width="0" style="1136" hidden="1"/>
    <col min="2049" max="2049" width="3.5703125" style="1136" customWidth="1"/>
    <col min="2050" max="2050" width="39.85546875" style="1136" customWidth="1"/>
    <col min="2051" max="2051" width="5.7109375" style="1136" customWidth="1"/>
    <col min="2052" max="2052" width="5.85546875" style="1136" customWidth="1"/>
    <col min="2053" max="2053" width="13.140625" style="1136" customWidth="1"/>
    <col min="2054" max="2054" width="14" style="1136" customWidth="1"/>
    <col min="2055" max="2057" width="0" style="1136" hidden="1" customWidth="1"/>
    <col min="2058" max="2304" width="0" style="1136" hidden="1"/>
    <col min="2305" max="2305" width="3.5703125" style="1136" customWidth="1"/>
    <col min="2306" max="2306" width="39.85546875" style="1136" customWidth="1"/>
    <col min="2307" max="2307" width="5.7109375" style="1136" customWidth="1"/>
    <col min="2308" max="2308" width="5.85546875" style="1136" customWidth="1"/>
    <col min="2309" max="2309" width="13.140625" style="1136" customWidth="1"/>
    <col min="2310" max="2310" width="14" style="1136" customWidth="1"/>
    <col min="2311" max="2313" width="0" style="1136" hidden="1" customWidth="1"/>
    <col min="2314" max="2560" width="0" style="1136" hidden="1"/>
    <col min="2561" max="2561" width="3.5703125" style="1136" customWidth="1"/>
    <col min="2562" max="2562" width="39.85546875" style="1136" customWidth="1"/>
    <col min="2563" max="2563" width="5.7109375" style="1136" customWidth="1"/>
    <col min="2564" max="2564" width="5.85546875" style="1136" customWidth="1"/>
    <col min="2565" max="2565" width="13.140625" style="1136" customWidth="1"/>
    <col min="2566" max="2566" width="14" style="1136" customWidth="1"/>
    <col min="2567" max="2569" width="0" style="1136" hidden="1" customWidth="1"/>
    <col min="2570" max="2816" width="0" style="1136" hidden="1"/>
    <col min="2817" max="2817" width="3.5703125" style="1136" customWidth="1"/>
    <col min="2818" max="2818" width="39.85546875" style="1136" customWidth="1"/>
    <col min="2819" max="2819" width="5.7109375" style="1136" customWidth="1"/>
    <col min="2820" max="2820" width="5.85546875" style="1136" customWidth="1"/>
    <col min="2821" max="2821" width="13.140625" style="1136" customWidth="1"/>
    <col min="2822" max="2822" width="14" style="1136" customWidth="1"/>
    <col min="2823" max="2825" width="0" style="1136" hidden="1" customWidth="1"/>
    <col min="2826" max="3072" width="0" style="1136" hidden="1"/>
    <col min="3073" max="3073" width="3.5703125" style="1136" customWidth="1"/>
    <col min="3074" max="3074" width="39.85546875" style="1136" customWidth="1"/>
    <col min="3075" max="3075" width="5.7109375" style="1136" customWidth="1"/>
    <col min="3076" max="3076" width="5.85546875" style="1136" customWidth="1"/>
    <col min="3077" max="3077" width="13.140625" style="1136" customWidth="1"/>
    <col min="3078" max="3078" width="14" style="1136" customWidth="1"/>
    <col min="3079" max="3081" width="0" style="1136" hidden="1" customWidth="1"/>
    <col min="3082" max="3328" width="0" style="1136" hidden="1"/>
    <col min="3329" max="3329" width="3.5703125" style="1136" customWidth="1"/>
    <col min="3330" max="3330" width="39.85546875" style="1136" customWidth="1"/>
    <col min="3331" max="3331" width="5.7109375" style="1136" customWidth="1"/>
    <col min="3332" max="3332" width="5.85546875" style="1136" customWidth="1"/>
    <col min="3333" max="3333" width="13.140625" style="1136" customWidth="1"/>
    <col min="3334" max="3334" width="14" style="1136" customWidth="1"/>
    <col min="3335" max="3337" width="0" style="1136" hidden="1" customWidth="1"/>
    <col min="3338" max="3584" width="0" style="1136" hidden="1"/>
    <col min="3585" max="3585" width="3.5703125" style="1136" customWidth="1"/>
    <col min="3586" max="3586" width="39.85546875" style="1136" customWidth="1"/>
    <col min="3587" max="3587" width="5.7109375" style="1136" customWidth="1"/>
    <col min="3588" max="3588" width="5.85546875" style="1136" customWidth="1"/>
    <col min="3589" max="3589" width="13.140625" style="1136" customWidth="1"/>
    <col min="3590" max="3590" width="14" style="1136" customWidth="1"/>
    <col min="3591" max="3593" width="0" style="1136" hidden="1" customWidth="1"/>
    <col min="3594" max="3840" width="0" style="1136" hidden="1"/>
    <col min="3841" max="3841" width="3.5703125" style="1136" customWidth="1"/>
    <col min="3842" max="3842" width="39.85546875" style="1136" customWidth="1"/>
    <col min="3843" max="3843" width="5.7109375" style="1136" customWidth="1"/>
    <col min="3844" max="3844" width="5.85546875" style="1136" customWidth="1"/>
    <col min="3845" max="3845" width="13.140625" style="1136" customWidth="1"/>
    <col min="3846" max="3846" width="14" style="1136" customWidth="1"/>
    <col min="3847" max="3849" width="0" style="1136" hidden="1" customWidth="1"/>
    <col min="3850" max="4096" width="0" style="1136" hidden="1"/>
    <col min="4097" max="4097" width="3.5703125" style="1136" customWidth="1"/>
    <col min="4098" max="4098" width="39.85546875" style="1136" customWidth="1"/>
    <col min="4099" max="4099" width="5.7109375" style="1136" customWidth="1"/>
    <col min="4100" max="4100" width="5.85546875" style="1136" customWidth="1"/>
    <col min="4101" max="4101" width="13.140625" style="1136" customWidth="1"/>
    <col min="4102" max="4102" width="14" style="1136" customWidth="1"/>
    <col min="4103" max="4105" width="0" style="1136" hidden="1" customWidth="1"/>
    <col min="4106" max="4352" width="0" style="1136" hidden="1"/>
    <col min="4353" max="4353" width="3.5703125" style="1136" customWidth="1"/>
    <col min="4354" max="4354" width="39.85546875" style="1136" customWidth="1"/>
    <col min="4355" max="4355" width="5.7109375" style="1136" customWidth="1"/>
    <col min="4356" max="4356" width="5.85546875" style="1136" customWidth="1"/>
    <col min="4357" max="4357" width="13.140625" style="1136" customWidth="1"/>
    <col min="4358" max="4358" width="14" style="1136" customWidth="1"/>
    <col min="4359" max="4361" width="0" style="1136" hidden="1" customWidth="1"/>
    <col min="4362" max="4608" width="0" style="1136" hidden="1"/>
    <col min="4609" max="4609" width="3.5703125" style="1136" customWidth="1"/>
    <col min="4610" max="4610" width="39.85546875" style="1136" customWidth="1"/>
    <col min="4611" max="4611" width="5.7109375" style="1136" customWidth="1"/>
    <col min="4612" max="4612" width="5.85546875" style="1136" customWidth="1"/>
    <col min="4613" max="4613" width="13.140625" style="1136" customWidth="1"/>
    <col min="4614" max="4614" width="14" style="1136" customWidth="1"/>
    <col min="4615" max="4617" width="0" style="1136" hidden="1" customWidth="1"/>
    <col min="4618" max="4864" width="0" style="1136" hidden="1"/>
    <col min="4865" max="4865" width="3.5703125" style="1136" customWidth="1"/>
    <col min="4866" max="4866" width="39.85546875" style="1136" customWidth="1"/>
    <col min="4867" max="4867" width="5.7109375" style="1136" customWidth="1"/>
    <col min="4868" max="4868" width="5.85546875" style="1136" customWidth="1"/>
    <col min="4869" max="4869" width="13.140625" style="1136" customWidth="1"/>
    <col min="4870" max="4870" width="14" style="1136" customWidth="1"/>
    <col min="4871" max="4873" width="0" style="1136" hidden="1" customWidth="1"/>
    <col min="4874" max="5120" width="0" style="1136" hidden="1"/>
    <col min="5121" max="5121" width="3.5703125" style="1136" customWidth="1"/>
    <col min="5122" max="5122" width="39.85546875" style="1136" customWidth="1"/>
    <col min="5123" max="5123" width="5.7109375" style="1136" customWidth="1"/>
    <col min="5124" max="5124" width="5.85546875" style="1136" customWidth="1"/>
    <col min="5125" max="5125" width="13.140625" style="1136" customWidth="1"/>
    <col min="5126" max="5126" width="14" style="1136" customWidth="1"/>
    <col min="5127" max="5129" width="0" style="1136" hidden="1" customWidth="1"/>
    <col min="5130" max="5376" width="0" style="1136" hidden="1"/>
    <col min="5377" max="5377" width="3.5703125" style="1136" customWidth="1"/>
    <col min="5378" max="5378" width="39.85546875" style="1136" customWidth="1"/>
    <col min="5379" max="5379" width="5.7109375" style="1136" customWidth="1"/>
    <col min="5380" max="5380" width="5.85546875" style="1136" customWidth="1"/>
    <col min="5381" max="5381" width="13.140625" style="1136" customWidth="1"/>
    <col min="5382" max="5382" width="14" style="1136" customWidth="1"/>
    <col min="5383" max="5385" width="0" style="1136" hidden="1" customWidth="1"/>
    <col min="5386" max="5632" width="0" style="1136" hidden="1"/>
    <col min="5633" max="5633" width="3.5703125" style="1136" customWidth="1"/>
    <col min="5634" max="5634" width="39.85546875" style="1136" customWidth="1"/>
    <col min="5635" max="5635" width="5.7109375" style="1136" customWidth="1"/>
    <col min="5636" max="5636" width="5.85546875" style="1136" customWidth="1"/>
    <col min="5637" max="5637" width="13.140625" style="1136" customWidth="1"/>
    <col min="5638" max="5638" width="14" style="1136" customWidth="1"/>
    <col min="5639" max="5641" width="0" style="1136" hidden="1" customWidth="1"/>
    <col min="5642" max="5888" width="0" style="1136" hidden="1"/>
    <col min="5889" max="5889" width="3.5703125" style="1136" customWidth="1"/>
    <col min="5890" max="5890" width="39.85546875" style="1136" customWidth="1"/>
    <col min="5891" max="5891" width="5.7109375" style="1136" customWidth="1"/>
    <col min="5892" max="5892" width="5.85546875" style="1136" customWidth="1"/>
    <col min="5893" max="5893" width="13.140625" style="1136" customWidth="1"/>
    <col min="5894" max="5894" width="14" style="1136" customWidth="1"/>
    <col min="5895" max="5897" width="0" style="1136" hidden="1" customWidth="1"/>
    <col min="5898" max="6144" width="0" style="1136" hidden="1"/>
    <col min="6145" max="6145" width="3.5703125" style="1136" customWidth="1"/>
    <col min="6146" max="6146" width="39.85546875" style="1136" customWidth="1"/>
    <col min="6147" max="6147" width="5.7109375" style="1136" customWidth="1"/>
    <col min="6148" max="6148" width="5.85546875" style="1136" customWidth="1"/>
    <col min="6149" max="6149" width="13.140625" style="1136" customWidth="1"/>
    <col min="6150" max="6150" width="14" style="1136" customWidth="1"/>
    <col min="6151" max="6153" width="0" style="1136" hidden="1" customWidth="1"/>
    <col min="6154" max="6400" width="0" style="1136" hidden="1"/>
    <col min="6401" max="6401" width="3.5703125" style="1136" customWidth="1"/>
    <col min="6402" max="6402" width="39.85546875" style="1136" customWidth="1"/>
    <col min="6403" max="6403" width="5.7109375" style="1136" customWidth="1"/>
    <col min="6404" max="6404" width="5.85546875" style="1136" customWidth="1"/>
    <col min="6405" max="6405" width="13.140625" style="1136" customWidth="1"/>
    <col min="6406" max="6406" width="14" style="1136" customWidth="1"/>
    <col min="6407" max="6409" width="0" style="1136" hidden="1" customWidth="1"/>
    <col min="6410" max="6656" width="0" style="1136" hidden="1"/>
    <col min="6657" max="6657" width="3.5703125" style="1136" customWidth="1"/>
    <col min="6658" max="6658" width="39.85546875" style="1136" customWidth="1"/>
    <col min="6659" max="6659" width="5.7109375" style="1136" customWidth="1"/>
    <col min="6660" max="6660" width="5.85546875" style="1136" customWidth="1"/>
    <col min="6661" max="6661" width="13.140625" style="1136" customWidth="1"/>
    <col min="6662" max="6662" width="14" style="1136" customWidth="1"/>
    <col min="6663" max="6665" width="0" style="1136" hidden="1" customWidth="1"/>
    <col min="6666" max="6912" width="0" style="1136" hidden="1"/>
    <col min="6913" max="6913" width="3.5703125" style="1136" customWidth="1"/>
    <col min="6914" max="6914" width="39.85546875" style="1136" customWidth="1"/>
    <col min="6915" max="6915" width="5.7109375" style="1136" customWidth="1"/>
    <col min="6916" max="6916" width="5.85546875" style="1136" customWidth="1"/>
    <col min="6917" max="6917" width="13.140625" style="1136" customWidth="1"/>
    <col min="6918" max="6918" width="14" style="1136" customWidth="1"/>
    <col min="6919" max="6921" width="0" style="1136" hidden="1" customWidth="1"/>
    <col min="6922" max="7168" width="0" style="1136" hidden="1"/>
    <col min="7169" max="7169" width="3.5703125" style="1136" customWidth="1"/>
    <col min="7170" max="7170" width="39.85546875" style="1136" customWidth="1"/>
    <col min="7171" max="7171" width="5.7109375" style="1136" customWidth="1"/>
    <col min="7172" max="7172" width="5.85546875" style="1136" customWidth="1"/>
    <col min="7173" max="7173" width="13.140625" style="1136" customWidth="1"/>
    <col min="7174" max="7174" width="14" style="1136" customWidth="1"/>
    <col min="7175" max="7177" width="0" style="1136" hidden="1" customWidth="1"/>
    <col min="7178" max="7424" width="0" style="1136" hidden="1"/>
    <col min="7425" max="7425" width="3.5703125" style="1136" customWidth="1"/>
    <col min="7426" max="7426" width="39.85546875" style="1136" customWidth="1"/>
    <col min="7427" max="7427" width="5.7109375" style="1136" customWidth="1"/>
    <col min="7428" max="7428" width="5.85546875" style="1136" customWidth="1"/>
    <col min="7429" max="7429" width="13.140625" style="1136" customWidth="1"/>
    <col min="7430" max="7430" width="14" style="1136" customWidth="1"/>
    <col min="7431" max="7433" width="0" style="1136" hidden="1" customWidth="1"/>
    <col min="7434" max="7680" width="0" style="1136" hidden="1"/>
    <col min="7681" max="7681" width="3.5703125" style="1136" customWidth="1"/>
    <col min="7682" max="7682" width="39.85546875" style="1136" customWidth="1"/>
    <col min="7683" max="7683" width="5.7109375" style="1136" customWidth="1"/>
    <col min="7684" max="7684" width="5.85546875" style="1136" customWidth="1"/>
    <col min="7685" max="7685" width="13.140625" style="1136" customWidth="1"/>
    <col min="7686" max="7686" width="14" style="1136" customWidth="1"/>
    <col min="7687" max="7689" width="0" style="1136" hidden="1" customWidth="1"/>
    <col min="7690" max="7936" width="0" style="1136" hidden="1"/>
    <col min="7937" max="7937" width="3.5703125" style="1136" customWidth="1"/>
    <col min="7938" max="7938" width="39.85546875" style="1136" customWidth="1"/>
    <col min="7939" max="7939" width="5.7109375" style="1136" customWidth="1"/>
    <col min="7940" max="7940" width="5.85546875" style="1136" customWidth="1"/>
    <col min="7941" max="7941" width="13.140625" style="1136" customWidth="1"/>
    <col min="7942" max="7942" width="14" style="1136" customWidth="1"/>
    <col min="7943" max="7945" width="0" style="1136" hidden="1" customWidth="1"/>
    <col min="7946" max="8192" width="0" style="1136" hidden="1"/>
    <col min="8193" max="8193" width="3.5703125" style="1136" customWidth="1"/>
    <col min="8194" max="8194" width="39.85546875" style="1136" customWidth="1"/>
    <col min="8195" max="8195" width="5.7109375" style="1136" customWidth="1"/>
    <col min="8196" max="8196" width="5.85546875" style="1136" customWidth="1"/>
    <col min="8197" max="8197" width="13.140625" style="1136" customWidth="1"/>
    <col min="8198" max="8198" width="14" style="1136" customWidth="1"/>
    <col min="8199" max="8201" width="0" style="1136" hidden="1" customWidth="1"/>
    <col min="8202" max="8448" width="0" style="1136" hidden="1"/>
    <col min="8449" max="8449" width="3.5703125" style="1136" customWidth="1"/>
    <col min="8450" max="8450" width="39.85546875" style="1136" customWidth="1"/>
    <col min="8451" max="8451" width="5.7109375" style="1136" customWidth="1"/>
    <col min="8452" max="8452" width="5.85546875" style="1136" customWidth="1"/>
    <col min="8453" max="8453" width="13.140625" style="1136" customWidth="1"/>
    <col min="8454" max="8454" width="14" style="1136" customWidth="1"/>
    <col min="8455" max="8457" width="0" style="1136" hidden="1" customWidth="1"/>
    <col min="8458" max="8704" width="0" style="1136" hidden="1"/>
    <col min="8705" max="8705" width="3.5703125" style="1136" customWidth="1"/>
    <col min="8706" max="8706" width="39.85546875" style="1136" customWidth="1"/>
    <col min="8707" max="8707" width="5.7109375" style="1136" customWidth="1"/>
    <col min="8708" max="8708" width="5.85546875" style="1136" customWidth="1"/>
    <col min="8709" max="8709" width="13.140625" style="1136" customWidth="1"/>
    <col min="8710" max="8710" width="14" style="1136" customWidth="1"/>
    <col min="8711" max="8713" width="0" style="1136" hidden="1" customWidth="1"/>
    <col min="8714" max="8960" width="0" style="1136" hidden="1"/>
    <col min="8961" max="8961" width="3.5703125" style="1136" customWidth="1"/>
    <col min="8962" max="8962" width="39.85546875" style="1136" customWidth="1"/>
    <col min="8963" max="8963" width="5.7109375" style="1136" customWidth="1"/>
    <col min="8964" max="8964" width="5.85546875" style="1136" customWidth="1"/>
    <col min="8965" max="8965" width="13.140625" style="1136" customWidth="1"/>
    <col min="8966" max="8966" width="14" style="1136" customWidth="1"/>
    <col min="8967" max="8969" width="0" style="1136" hidden="1" customWidth="1"/>
    <col min="8970" max="9216" width="0" style="1136" hidden="1"/>
    <col min="9217" max="9217" width="3.5703125" style="1136" customWidth="1"/>
    <col min="9218" max="9218" width="39.85546875" style="1136" customWidth="1"/>
    <col min="9219" max="9219" width="5.7109375" style="1136" customWidth="1"/>
    <col min="9220" max="9220" width="5.85546875" style="1136" customWidth="1"/>
    <col min="9221" max="9221" width="13.140625" style="1136" customWidth="1"/>
    <col min="9222" max="9222" width="14" style="1136" customWidth="1"/>
    <col min="9223" max="9225" width="0" style="1136" hidden="1" customWidth="1"/>
    <col min="9226" max="9472" width="0" style="1136" hidden="1"/>
    <col min="9473" max="9473" width="3.5703125" style="1136" customWidth="1"/>
    <col min="9474" max="9474" width="39.85546875" style="1136" customWidth="1"/>
    <col min="9475" max="9475" width="5.7109375" style="1136" customWidth="1"/>
    <col min="9476" max="9476" width="5.85546875" style="1136" customWidth="1"/>
    <col min="9477" max="9477" width="13.140625" style="1136" customWidth="1"/>
    <col min="9478" max="9478" width="14" style="1136" customWidth="1"/>
    <col min="9479" max="9481" width="0" style="1136" hidden="1" customWidth="1"/>
    <col min="9482" max="9728" width="0" style="1136" hidden="1"/>
    <col min="9729" max="9729" width="3.5703125" style="1136" customWidth="1"/>
    <col min="9730" max="9730" width="39.85546875" style="1136" customWidth="1"/>
    <col min="9731" max="9731" width="5.7109375" style="1136" customWidth="1"/>
    <col min="9732" max="9732" width="5.85546875" style="1136" customWidth="1"/>
    <col min="9733" max="9733" width="13.140625" style="1136" customWidth="1"/>
    <col min="9734" max="9734" width="14" style="1136" customWidth="1"/>
    <col min="9735" max="9737" width="0" style="1136" hidden="1" customWidth="1"/>
    <col min="9738" max="9984" width="0" style="1136" hidden="1"/>
    <col min="9985" max="9985" width="3.5703125" style="1136" customWidth="1"/>
    <col min="9986" max="9986" width="39.85546875" style="1136" customWidth="1"/>
    <col min="9987" max="9987" width="5.7109375" style="1136" customWidth="1"/>
    <col min="9988" max="9988" width="5.85546875" style="1136" customWidth="1"/>
    <col min="9989" max="9989" width="13.140625" style="1136" customWidth="1"/>
    <col min="9990" max="9990" width="14" style="1136" customWidth="1"/>
    <col min="9991" max="9993" width="0" style="1136" hidden="1" customWidth="1"/>
    <col min="9994" max="10240" width="0" style="1136" hidden="1"/>
    <col min="10241" max="10241" width="3.5703125" style="1136" customWidth="1"/>
    <col min="10242" max="10242" width="39.85546875" style="1136" customWidth="1"/>
    <col min="10243" max="10243" width="5.7109375" style="1136" customWidth="1"/>
    <col min="10244" max="10244" width="5.85546875" style="1136" customWidth="1"/>
    <col min="10245" max="10245" width="13.140625" style="1136" customWidth="1"/>
    <col min="10246" max="10246" width="14" style="1136" customWidth="1"/>
    <col min="10247" max="10249" width="0" style="1136" hidden="1" customWidth="1"/>
    <col min="10250" max="10496" width="0" style="1136" hidden="1"/>
    <col min="10497" max="10497" width="3.5703125" style="1136" customWidth="1"/>
    <col min="10498" max="10498" width="39.85546875" style="1136" customWidth="1"/>
    <col min="10499" max="10499" width="5.7109375" style="1136" customWidth="1"/>
    <col min="10500" max="10500" width="5.85546875" style="1136" customWidth="1"/>
    <col min="10501" max="10501" width="13.140625" style="1136" customWidth="1"/>
    <col min="10502" max="10502" width="14" style="1136" customWidth="1"/>
    <col min="10503" max="10505" width="0" style="1136" hidden="1" customWidth="1"/>
    <col min="10506" max="10752" width="0" style="1136" hidden="1"/>
    <col min="10753" max="10753" width="3.5703125" style="1136" customWidth="1"/>
    <col min="10754" max="10754" width="39.85546875" style="1136" customWidth="1"/>
    <col min="10755" max="10755" width="5.7109375" style="1136" customWidth="1"/>
    <col min="10756" max="10756" width="5.85546875" style="1136" customWidth="1"/>
    <col min="10757" max="10757" width="13.140625" style="1136" customWidth="1"/>
    <col min="10758" max="10758" width="14" style="1136" customWidth="1"/>
    <col min="10759" max="10761" width="0" style="1136" hidden="1" customWidth="1"/>
    <col min="10762" max="11008" width="0" style="1136" hidden="1"/>
    <col min="11009" max="11009" width="3.5703125" style="1136" customWidth="1"/>
    <col min="11010" max="11010" width="39.85546875" style="1136" customWidth="1"/>
    <col min="11011" max="11011" width="5.7109375" style="1136" customWidth="1"/>
    <col min="11012" max="11012" width="5.85546875" style="1136" customWidth="1"/>
    <col min="11013" max="11013" width="13.140625" style="1136" customWidth="1"/>
    <col min="11014" max="11014" width="14" style="1136" customWidth="1"/>
    <col min="11015" max="11017" width="0" style="1136" hidden="1" customWidth="1"/>
    <col min="11018" max="11264" width="0" style="1136" hidden="1"/>
    <col min="11265" max="11265" width="3.5703125" style="1136" customWidth="1"/>
    <col min="11266" max="11266" width="39.85546875" style="1136" customWidth="1"/>
    <col min="11267" max="11267" width="5.7109375" style="1136" customWidth="1"/>
    <col min="11268" max="11268" width="5.85546875" style="1136" customWidth="1"/>
    <col min="11269" max="11269" width="13.140625" style="1136" customWidth="1"/>
    <col min="11270" max="11270" width="14" style="1136" customWidth="1"/>
    <col min="11271" max="11273" width="0" style="1136" hidden="1" customWidth="1"/>
    <col min="11274" max="11520" width="0" style="1136" hidden="1"/>
    <col min="11521" max="11521" width="3.5703125" style="1136" customWidth="1"/>
    <col min="11522" max="11522" width="39.85546875" style="1136" customWidth="1"/>
    <col min="11523" max="11523" width="5.7109375" style="1136" customWidth="1"/>
    <col min="11524" max="11524" width="5.85546875" style="1136" customWidth="1"/>
    <col min="11525" max="11525" width="13.140625" style="1136" customWidth="1"/>
    <col min="11526" max="11526" width="14" style="1136" customWidth="1"/>
    <col min="11527" max="11529" width="0" style="1136" hidden="1" customWidth="1"/>
    <col min="11530" max="11776" width="0" style="1136" hidden="1"/>
    <col min="11777" max="11777" width="3.5703125" style="1136" customWidth="1"/>
    <col min="11778" max="11778" width="39.85546875" style="1136" customWidth="1"/>
    <col min="11779" max="11779" width="5.7109375" style="1136" customWidth="1"/>
    <col min="11780" max="11780" width="5.85546875" style="1136" customWidth="1"/>
    <col min="11781" max="11781" width="13.140625" style="1136" customWidth="1"/>
    <col min="11782" max="11782" width="14" style="1136" customWidth="1"/>
    <col min="11783" max="11785" width="0" style="1136" hidden="1" customWidth="1"/>
    <col min="11786" max="12032" width="0" style="1136" hidden="1"/>
    <col min="12033" max="12033" width="3.5703125" style="1136" customWidth="1"/>
    <col min="12034" max="12034" width="39.85546875" style="1136" customWidth="1"/>
    <col min="12035" max="12035" width="5.7109375" style="1136" customWidth="1"/>
    <col min="12036" max="12036" width="5.85546875" style="1136" customWidth="1"/>
    <col min="12037" max="12037" width="13.140625" style="1136" customWidth="1"/>
    <col min="12038" max="12038" width="14" style="1136" customWidth="1"/>
    <col min="12039" max="12041" width="0" style="1136" hidden="1" customWidth="1"/>
    <col min="12042" max="12288" width="0" style="1136" hidden="1"/>
    <col min="12289" max="12289" width="3.5703125" style="1136" customWidth="1"/>
    <col min="12290" max="12290" width="39.85546875" style="1136" customWidth="1"/>
    <col min="12291" max="12291" width="5.7109375" style="1136" customWidth="1"/>
    <col min="12292" max="12292" width="5.85546875" style="1136" customWidth="1"/>
    <col min="12293" max="12293" width="13.140625" style="1136" customWidth="1"/>
    <col min="12294" max="12294" width="14" style="1136" customWidth="1"/>
    <col min="12295" max="12297" width="0" style="1136" hidden="1" customWidth="1"/>
    <col min="12298" max="12544" width="0" style="1136" hidden="1"/>
    <col min="12545" max="12545" width="3.5703125" style="1136" customWidth="1"/>
    <col min="12546" max="12546" width="39.85546875" style="1136" customWidth="1"/>
    <col min="12547" max="12547" width="5.7109375" style="1136" customWidth="1"/>
    <col min="12548" max="12548" width="5.85546875" style="1136" customWidth="1"/>
    <col min="12549" max="12549" width="13.140625" style="1136" customWidth="1"/>
    <col min="12550" max="12550" width="14" style="1136" customWidth="1"/>
    <col min="12551" max="12553" width="0" style="1136" hidden="1" customWidth="1"/>
    <col min="12554" max="12800" width="0" style="1136" hidden="1"/>
    <col min="12801" max="12801" width="3.5703125" style="1136" customWidth="1"/>
    <col min="12802" max="12802" width="39.85546875" style="1136" customWidth="1"/>
    <col min="12803" max="12803" width="5.7109375" style="1136" customWidth="1"/>
    <col min="12804" max="12804" width="5.85546875" style="1136" customWidth="1"/>
    <col min="12805" max="12805" width="13.140625" style="1136" customWidth="1"/>
    <col min="12806" max="12806" width="14" style="1136" customWidth="1"/>
    <col min="12807" max="12809" width="0" style="1136" hidden="1" customWidth="1"/>
    <col min="12810" max="13056" width="0" style="1136" hidden="1"/>
    <col min="13057" max="13057" width="3.5703125" style="1136" customWidth="1"/>
    <col min="13058" max="13058" width="39.85546875" style="1136" customWidth="1"/>
    <col min="13059" max="13059" width="5.7109375" style="1136" customWidth="1"/>
    <col min="13060" max="13060" width="5.85546875" style="1136" customWidth="1"/>
    <col min="13061" max="13061" width="13.140625" style="1136" customWidth="1"/>
    <col min="13062" max="13062" width="14" style="1136" customWidth="1"/>
    <col min="13063" max="13065" width="0" style="1136" hidden="1" customWidth="1"/>
    <col min="13066" max="13312" width="0" style="1136" hidden="1"/>
    <col min="13313" max="13313" width="3.5703125" style="1136" customWidth="1"/>
    <col min="13314" max="13314" width="39.85546875" style="1136" customWidth="1"/>
    <col min="13315" max="13315" width="5.7109375" style="1136" customWidth="1"/>
    <col min="13316" max="13316" width="5.85546875" style="1136" customWidth="1"/>
    <col min="13317" max="13317" width="13.140625" style="1136" customWidth="1"/>
    <col min="13318" max="13318" width="14" style="1136" customWidth="1"/>
    <col min="13319" max="13321" width="0" style="1136" hidden="1" customWidth="1"/>
    <col min="13322" max="13568" width="0" style="1136" hidden="1"/>
    <col min="13569" max="13569" width="3.5703125" style="1136" customWidth="1"/>
    <col min="13570" max="13570" width="39.85546875" style="1136" customWidth="1"/>
    <col min="13571" max="13571" width="5.7109375" style="1136" customWidth="1"/>
    <col min="13572" max="13572" width="5.85546875" style="1136" customWidth="1"/>
    <col min="13573" max="13573" width="13.140625" style="1136" customWidth="1"/>
    <col min="13574" max="13574" width="14" style="1136" customWidth="1"/>
    <col min="13575" max="13577" width="0" style="1136" hidden="1" customWidth="1"/>
    <col min="13578" max="13824" width="0" style="1136" hidden="1"/>
    <col min="13825" max="13825" width="3.5703125" style="1136" customWidth="1"/>
    <col min="13826" max="13826" width="39.85546875" style="1136" customWidth="1"/>
    <col min="13827" max="13827" width="5.7109375" style="1136" customWidth="1"/>
    <col min="13828" max="13828" width="5.85546875" style="1136" customWidth="1"/>
    <col min="13829" max="13829" width="13.140625" style="1136" customWidth="1"/>
    <col min="13830" max="13830" width="14" style="1136" customWidth="1"/>
    <col min="13831" max="13833" width="0" style="1136" hidden="1" customWidth="1"/>
    <col min="13834" max="14080" width="0" style="1136" hidden="1"/>
    <col min="14081" max="14081" width="3.5703125" style="1136" customWidth="1"/>
    <col min="14082" max="14082" width="39.85546875" style="1136" customWidth="1"/>
    <col min="14083" max="14083" width="5.7109375" style="1136" customWidth="1"/>
    <col min="14084" max="14084" width="5.85546875" style="1136" customWidth="1"/>
    <col min="14085" max="14085" width="13.140625" style="1136" customWidth="1"/>
    <col min="14086" max="14086" width="14" style="1136" customWidth="1"/>
    <col min="14087" max="14089" width="0" style="1136" hidden="1" customWidth="1"/>
    <col min="14090" max="14336" width="0" style="1136" hidden="1"/>
    <col min="14337" max="14337" width="3.5703125" style="1136" customWidth="1"/>
    <col min="14338" max="14338" width="39.85546875" style="1136" customWidth="1"/>
    <col min="14339" max="14339" width="5.7109375" style="1136" customWidth="1"/>
    <col min="14340" max="14340" width="5.85546875" style="1136" customWidth="1"/>
    <col min="14341" max="14341" width="13.140625" style="1136" customWidth="1"/>
    <col min="14342" max="14342" width="14" style="1136" customWidth="1"/>
    <col min="14343" max="14345" width="0" style="1136" hidden="1" customWidth="1"/>
    <col min="14346" max="14592" width="0" style="1136" hidden="1"/>
    <col min="14593" max="14593" width="3.5703125" style="1136" customWidth="1"/>
    <col min="14594" max="14594" width="39.85546875" style="1136" customWidth="1"/>
    <col min="14595" max="14595" width="5.7109375" style="1136" customWidth="1"/>
    <col min="14596" max="14596" width="5.85546875" style="1136" customWidth="1"/>
    <col min="14597" max="14597" width="13.140625" style="1136" customWidth="1"/>
    <col min="14598" max="14598" width="14" style="1136" customWidth="1"/>
    <col min="14599" max="14601" width="0" style="1136" hidden="1" customWidth="1"/>
    <col min="14602" max="14848" width="0" style="1136" hidden="1"/>
    <col min="14849" max="14849" width="3.5703125" style="1136" customWidth="1"/>
    <col min="14850" max="14850" width="39.85546875" style="1136" customWidth="1"/>
    <col min="14851" max="14851" width="5.7109375" style="1136" customWidth="1"/>
    <col min="14852" max="14852" width="5.85546875" style="1136" customWidth="1"/>
    <col min="14853" max="14853" width="13.140625" style="1136" customWidth="1"/>
    <col min="14854" max="14854" width="14" style="1136" customWidth="1"/>
    <col min="14855" max="14857" width="0" style="1136" hidden="1" customWidth="1"/>
    <col min="14858" max="15104" width="0" style="1136" hidden="1"/>
    <col min="15105" max="15105" width="3.5703125" style="1136" customWidth="1"/>
    <col min="15106" max="15106" width="39.85546875" style="1136" customWidth="1"/>
    <col min="15107" max="15107" width="5.7109375" style="1136" customWidth="1"/>
    <col min="15108" max="15108" width="5.85546875" style="1136" customWidth="1"/>
    <col min="15109" max="15109" width="13.140625" style="1136" customWidth="1"/>
    <col min="15110" max="15110" width="14" style="1136" customWidth="1"/>
    <col min="15111" max="15113" width="0" style="1136" hidden="1" customWidth="1"/>
    <col min="15114" max="15360" width="0" style="1136" hidden="1"/>
    <col min="15361" max="15361" width="3.5703125" style="1136" customWidth="1"/>
    <col min="15362" max="15362" width="39.85546875" style="1136" customWidth="1"/>
    <col min="15363" max="15363" width="5.7109375" style="1136" customWidth="1"/>
    <col min="15364" max="15364" width="5.85546875" style="1136" customWidth="1"/>
    <col min="15365" max="15365" width="13.140625" style="1136" customWidth="1"/>
    <col min="15366" max="15366" width="14" style="1136" customWidth="1"/>
    <col min="15367" max="15369" width="0" style="1136" hidden="1" customWidth="1"/>
    <col min="15370" max="15616" width="0" style="1136" hidden="1"/>
    <col min="15617" max="15617" width="3.5703125" style="1136" customWidth="1"/>
    <col min="15618" max="15618" width="39.85546875" style="1136" customWidth="1"/>
    <col min="15619" max="15619" width="5.7109375" style="1136" customWidth="1"/>
    <col min="15620" max="15620" width="5.85546875" style="1136" customWidth="1"/>
    <col min="15621" max="15621" width="13.140625" style="1136" customWidth="1"/>
    <col min="15622" max="15622" width="14" style="1136" customWidth="1"/>
    <col min="15623" max="15625" width="0" style="1136" hidden="1" customWidth="1"/>
    <col min="15626" max="15872" width="0" style="1136" hidden="1"/>
    <col min="15873" max="15873" width="3.5703125" style="1136" customWidth="1"/>
    <col min="15874" max="15874" width="39.85546875" style="1136" customWidth="1"/>
    <col min="15875" max="15875" width="5.7109375" style="1136" customWidth="1"/>
    <col min="15876" max="15876" width="5.85546875" style="1136" customWidth="1"/>
    <col min="15877" max="15877" width="13.140625" style="1136" customWidth="1"/>
    <col min="15878" max="15878" width="14" style="1136" customWidth="1"/>
    <col min="15879" max="15881" width="0" style="1136" hidden="1" customWidth="1"/>
    <col min="15882" max="16128" width="0" style="1136" hidden="1"/>
    <col min="16129" max="16129" width="3.5703125" style="1136" customWidth="1"/>
    <col min="16130" max="16130" width="39.85546875" style="1136" customWidth="1"/>
    <col min="16131" max="16131" width="5.7109375" style="1136" customWidth="1"/>
    <col min="16132" max="16132" width="5.85546875" style="1136" customWidth="1"/>
    <col min="16133" max="16133" width="13.140625" style="1136" customWidth="1"/>
    <col min="16134" max="16134" width="14" style="1136" customWidth="1"/>
    <col min="16135" max="16137" width="0" style="1136" hidden="1" customWidth="1"/>
    <col min="16138" max="16384" width="0" style="1136" hidden="1"/>
  </cols>
  <sheetData>
    <row r="1" spans="1:6" s="9" customFormat="1" ht="54.75" customHeight="1">
      <c r="A1" s="28"/>
      <c r="B1" s="1317" t="s">
        <v>1710</v>
      </c>
      <c r="C1" s="8"/>
      <c r="D1" s="250"/>
      <c r="E1" s="250"/>
      <c r="F1" s="250"/>
    </row>
    <row r="2" spans="1:6" s="9" customFormat="1" ht="42" customHeight="1">
      <c r="A2" s="1318"/>
      <c r="B2" s="1319"/>
      <c r="C2" s="250"/>
      <c r="D2" s="250"/>
      <c r="E2" s="250"/>
      <c r="F2" s="250"/>
    </row>
    <row r="3" spans="1:6" ht="15.75">
      <c r="A3" s="1133"/>
      <c r="B3" s="1337" t="s">
        <v>1340</v>
      </c>
      <c r="C3" s="1337"/>
      <c r="D3" s="1337"/>
      <c r="E3" s="1337"/>
      <c r="F3" s="1135"/>
    </row>
    <row r="4" spans="1:6" ht="15.75">
      <c r="A4" s="1133"/>
      <c r="B4" s="1137" t="s">
        <v>1341</v>
      </c>
      <c r="C4" s="1134"/>
      <c r="D4" s="1134"/>
      <c r="E4" s="1135"/>
      <c r="F4" s="1135"/>
    </row>
    <row r="5" spans="1:6">
      <c r="A5" s="1138"/>
      <c r="C5" s="1140"/>
      <c r="D5" s="1140"/>
      <c r="F5" s="1142" t="s">
        <v>1342</v>
      </c>
    </row>
    <row r="6" spans="1:6" ht="15">
      <c r="A6" s="1143" t="s">
        <v>7</v>
      </c>
      <c r="B6" s="1144" t="s">
        <v>1343</v>
      </c>
      <c r="C6" s="1140"/>
      <c r="D6" s="1140"/>
    </row>
    <row r="7" spans="1:6">
      <c r="A7" s="1138"/>
      <c r="C7" s="1140"/>
      <c r="D7" s="1140"/>
    </row>
    <row r="8" spans="1:6" ht="15">
      <c r="A8" s="1138"/>
      <c r="B8" s="1145" t="s">
        <v>1344</v>
      </c>
      <c r="C8" s="1140"/>
      <c r="D8" s="1140"/>
    </row>
    <row r="9" spans="1:6">
      <c r="A9" s="1138"/>
      <c r="C9" s="1140"/>
      <c r="D9" s="1140"/>
    </row>
    <row r="10" spans="1:6" ht="99.75">
      <c r="A10" s="1146">
        <v>1</v>
      </c>
      <c r="B10" s="1147" t="s">
        <v>1345</v>
      </c>
      <c r="C10" s="1148"/>
      <c r="D10" s="1149"/>
      <c r="E10" s="1150"/>
      <c r="F10" s="1150"/>
    </row>
    <row r="11" spans="1:6">
      <c r="A11" s="1146"/>
      <c r="B11" s="1147" t="s">
        <v>1346</v>
      </c>
      <c r="C11" s="1148" t="s">
        <v>340</v>
      </c>
      <c r="D11" s="1151">
        <v>10</v>
      </c>
      <c r="E11" s="1152">
        <v>0</v>
      </c>
      <c r="F11" s="1153">
        <f>PRODUCT(D11:E11)</f>
        <v>0</v>
      </c>
    </row>
    <row r="12" spans="1:6">
      <c r="A12" s="1138"/>
      <c r="C12" s="1140"/>
      <c r="D12" s="1140"/>
    </row>
    <row r="13" spans="1:6" ht="128.25">
      <c r="A13" s="1146">
        <v>2</v>
      </c>
      <c r="B13" s="1147" t="s">
        <v>1347</v>
      </c>
      <c r="C13" s="1148" t="s">
        <v>130</v>
      </c>
      <c r="D13" s="1151">
        <v>1</v>
      </c>
      <c r="E13" s="1152">
        <v>0</v>
      </c>
      <c r="F13" s="1153">
        <f>PRODUCT(D13:E13)</f>
        <v>0</v>
      </c>
    </row>
    <row r="14" spans="1:6">
      <c r="A14" s="1138"/>
      <c r="C14" s="1140"/>
      <c r="D14" s="1140"/>
    </row>
    <row r="15" spans="1:6" ht="76.5" customHeight="1">
      <c r="A15" s="1146">
        <v>3</v>
      </c>
      <c r="B15" s="1147" t="s">
        <v>1348</v>
      </c>
      <c r="C15" s="1148"/>
      <c r="D15" s="1149"/>
      <c r="E15" s="1150"/>
      <c r="F15" s="1150"/>
    </row>
    <row r="16" spans="1:6">
      <c r="A16" s="1146"/>
      <c r="B16" s="1147" t="s">
        <v>1349</v>
      </c>
      <c r="C16" s="1148" t="s">
        <v>130</v>
      </c>
      <c r="D16" s="1151">
        <v>1</v>
      </c>
      <c r="E16" s="1152">
        <v>0</v>
      </c>
      <c r="F16" s="1153">
        <f>PRODUCT(D16:E16)</f>
        <v>0</v>
      </c>
    </row>
    <row r="17" spans="1:6">
      <c r="A17" s="1138"/>
      <c r="C17" s="1140"/>
      <c r="D17" s="1140"/>
    </row>
    <row r="18" spans="1:6" ht="42.75">
      <c r="A18" s="1146">
        <v>4</v>
      </c>
      <c r="B18" s="1147" t="s">
        <v>1350</v>
      </c>
      <c r="C18" s="1148" t="s">
        <v>130</v>
      </c>
      <c r="D18" s="1151">
        <v>1</v>
      </c>
      <c r="E18" s="1152">
        <v>0</v>
      </c>
      <c r="F18" s="1153">
        <f>PRODUCT(D18:E18)</f>
        <v>0</v>
      </c>
    </row>
    <row r="19" spans="1:6">
      <c r="A19" s="1146"/>
      <c r="B19" s="1147"/>
      <c r="C19" s="1136"/>
      <c r="D19" s="1136"/>
      <c r="E19" s="1136"/>
      <c r="F19" s="1136"/>
    </row>
    <row r="20" spans="1:6" ht="42.75">
      <c r="A20" s="1146">
        <v>5</v>
      </c>
      <c r="B20" s="1147" t="s">
        <v>1351</v>
      </c>
      <c r="C20" s="1148" t="s">
        <v>130</v>
      </c>
      <c r="D20" s="1151">
        <v>1</v>
      </c>
      <c r="E20" s="1152">
        <v>0</v>
      </c>
      <c r="F20" s="1153">
        <f>PRODUCT(D20:E20)</f>
        <v>0</v>
      </c>
    </row>
    <row r="21" spans="1:6">
      <c r="A21" s="1138"/>
      <c r="C21" s="1140"/>
      <c r="D21" s="1140"/>
    </row>
    <row r="22" spans="1:6" ht="57">
      <c r="A22" s="1146">
        <v>6</v>
      </c>
      <c r="B22" s="1147" t="s">
        <v>1352</v>
      </c>
      <c r="C22" s="1148"/>
      <c r="D22" s="1151"/>
      <c r="E22" s="1152"/>
      <c r="F22" s="1153"/>
    </row>
    <row r="23" spans="1:6">
      <c r="A23" s="1138"/>
      <c r="B23" s="1139" t="s">
        <v>1353</v>
      </c>
      <c r="C23" s="1140"/>
      <c r="D23" s="1140"/>
    </row>
    <row r="24" spans="1:6">
      <c r="A24" s="1138"/>
      <c r="B24" s="1139" t="s">
        <v>1354</v>
      </c>
      <c r="C24" s="1140"/>
      <c r="D24" s="1140"/>
    </row>
    <row r="25" spans="1:6" ht="28.5">
      <c r="A25" s="1138"/>
      <c r="B25" s="1139" t="s">
        <v>1355</v>
      </c>
      <c r="C25" s="1140"/>
      <c r="D25" s="1140"/>
    </row>
    <row r="26" spans="1:6">
      <c r="A26" s="1138"/>
      <c r="B26" s="1139" t="s">
        <v>1356</v>
      </c>
      <c r="C26" s="1140"/>
      <c r="D26" s="1140"/>
    </row>
    <row r="27" spans="1:6" ht="164.25" customHeight="1">
      <c r="A27" s="1138"/>
      <c r="B27" s="1139" t="s">
        <v>1357</v>
      </c>
      <c r="C27" s="1140"/>
      <c r="D27" s="1140"/>
    </row>
    <row r="28" spans="1:6">
      <c r="A28" s="1138"/>
      <c r="C28" s="1148" t="s">
        <v>130</v>
      </c>
      <c r="D28" s="1151">
        <v>1</v>
      </c>
      <c r="E28" s="1152">
        <v>0</v>
      </c>
      <c r="F28" s="1153">
        <f>PRODUCT(D28:E28)</f>
        <v>0</v>
      </c>
    </row>
    <row r="29" spans="1:6">
      <c r="A29" s="1138"/>
      <c r="C29" s="1140"/>
      <c r="D29" s="1140"/>
    </row>
    <row r="30" spans="1:6" ht="28.5">
      <c r="A30" s="1146">
        <v>7</v>
      </c>
      <c r="B30" s="1147" t="s">
        <v>1358</v>
      </c>
      <c r="C30" s="1148" t="s">
        <v>130</v>
      </c>
      <c r="D30" s="1151">
        <v>1</v>
      </c>
      <c r="E30" s="1152">
        <v>0</v>
      </c>
      <c r="F30" s="1153">
        <f>PRODUCT(D30:E30)</f>
        <v>0</v>
      </c>
    </row>
    <row r="31" spans="1:6">
      <c r="A31" s="1138"/>
      <c r="C31" s="1140"/>
      <c r="D31" s="1140"/>
    </row>
    <row r="32" spans="1:6" ht="42.75">
      <c r="A32" s="1146">
        <v>8</v>
      </c>
      <c r="B32" s="1147" t="s">
        <v>1359</v>
      </c>
      <c r="C32" s="1148" t="s">
        <v>340</v>
      </c>
      <c r="D32" s="1151">
        <v>10</v>
      </c>
      <c r="E32" s="1152">
        <v>0</v>
      </c>
      <c r="F32" s="1153">
        <f>PRODUCT(D32:E32)</f>
        <v>0</v>
      </c>
    </row>
    <row r="33" spans="1:6">
      <c r="A33" s="1138"/>
      <c r="C33" s="1140"/>
      <c r="D33" s="1140"/>
      <c r="F33" s="1153"/>
    </row>
    <row r="34" spans="1:6" ht="15">
      <c r="A34" s="1154"/>
      <c r="B34" s="1155" t="s">
        <v>1360</v>
      </c>
      <c r="C34" s="1156"/>
      <c r="D34" s="1156"/>
      <c r="E34" s="1157"/>
      <c r="F34" s="1158">
        <f>SUM(F10:F32)</f>
        <v>0</v>
      </c>
    </row>
    <row r="35" spans="1:6">
      <c r="A35" s="1138"/>
      <c r="C35" s="1140"/>
      <c r="D35" s="1140"/>
    </row>
    <row r="36" spans="1:6">
      <c r="A36" s="1138"/>
      <c r="C36" s="1140"/>
      <c r="D36" s="1140"/>
    </row>
    <row r="37" spans="1:6" ht="30">
      <c r="A37" s="1138"/>
      <c r="B37" s="1145" t="s">
        <v>1361</v>
      </c>
      <c r="C37" s="1140"/>
      <c r="D37" s="1140"/>
    </row>
    <row r="38" spans="1:6">
      <c r="A38" s="1138"/>
      <c r="B38" s="1159" t="s">
        <v>1362</v>
      </c>
      <c r="C38" s="1140"/>
      <c r="D38" s="1140"/>
    </row>
    <row r="39" spans="1:6">
      <c r="A39" s="1138"/>
      <c r="C39" s="1140"/>
      <c r="D39" s="1140"/>
    </row>
    <row r="40" spans="1:6" ht="99.75">
      <c r="A40" s="1146">
        <v>1</v>
      </c>
      <c r="B40" s="1147" t="s">
        <v>1345</v>
      </c>
      <c r="C40" s="1148"/>
      <c r="D40" s="1149"/>
    </row>
    <row r="41" spans="1:6">
      <c r="A41" s="1146"/>
      <c r="B41" s="1147" t="s">
        <v>1346</v>
      </c>
      <c r="C41" s="1148" t="s">
        <v>340</v>
      </c>
      <c r="D41" s="1151">
        <v>22</v>
      </c>
      <c r="E41" s="1152">
        <v>0</v>
      </c>
      <c r="F41" s="1153">
        <f>PRODUCT(D41:E41)</f>
        <v>0</v>
      </c>
    </row>
    <row r="42" spans="1:6">
      <c r="A42" s="1138"/>
      <c r="C42" s="1140"/>
      <c r="D42" s="1140"/>
    </row>
    <row r="43" spans="1:6" ht="57">
      <c r="A43" s="1146">
        <v>2</v>
      </c>
      <c r="B43" s="1147" t="s">
        <v>1363</v>
      </c>
      <c r="C43" s="1148"/>
      <c r="D43" s="1149"/>
    </row>
    <row r="44" spans="1:6">
      <c r="A44" s="1146"/>
      <c r="B44" s="1147" t="s">
        <v>1364</v>
      </c>
      <c r="C44" s="1148" t="s">
        <v>340</v>
      </c>
      <c r="D44" s="1151">
        <v>5</v>
      </c>
      <c r="E44" s="1152">
        <v>0</v>
      </c>
      <c r="F44" s="1153">
        <f>PRODUCT(D44:E44)</f>
        <v>0</v>
      </c>
    </row>
    <row r="45" spans="1:6">
      <c r="A45" s="1138"/>
      <c r="C45" s="1140"/>
      <c r="D45" s="1140"/>
    </row>
    <row r="46" spans="1:6" ht="71.25">
      <c r="A46" s="1160" t="s">
        <v>702</v>
      </c>
      <c r="B46" s="1161" t="s">
        <v>1365</v>
      </c>
    </row>
    <row r="47" spans="1:6">
      <c r="A47" s="1160"/>
      <c r="B47" s="1163" t="s">
        <v>1366</v>
      </c>
      <c r="C47" s="1162" t="s">
        <v>340</v>
      </c>
      <c r="D47" s="1162">
        <v>198</v>
      </c>
      <c r="E47" s="1152">
        <v>0</v>
      </c>
      <c r="F47" s="1153">
        <f>PRODUCT(D47:E47)</f>
        <v>0</v>
      </c>
    </row>
    <row r="48" spans="1:6">
      <c r="A48" s="1160"/>
      <c r="B48" s="1163" t="s">
        <v>1367</v>
      </c>
      <c r="C48" s="1162" t="s">
        <v>340</v>
      </c>
      <c r="D48" s="1162">
        <v>20</v>
      </c>
      <c r="E48" s="1152">
        <v>0</v>
      </c>
      <c r="F48" s="1153">
        <f>PRODUCT(D48:E48)</f>
        <v>0</v>
      </c>
    </row>
    <row r="49" spans="1:6">
      <c r="A49" s="1160"/>
      <c r="B49" s="1163" t="s">
        <v>1368</v>
      </c>
      <c r="C49" s="1162" t="s">
        <v>340</v>
      </c>
      <c r="D49" s="1162">
        <v>28</v>
      </c>
      <c r="E49" s="1152">
        <v>0</v>
      </c>
      <c r="F49" s="1153">
        <f>PRODUCT(D49:E49)</f>
        <v>0</v>
      </c>
    </row>
    <row r="50" spans="1:6">
      <c r="A50" s="1160"/>
      <c r="B50" s="1163" t="s">
        <v>1369</v>
      </c>
      <c r="C50" s="1162" t="s">
        <v>340</v>
      </c>
      <c r="D50" s="1162">
        <v>68</v>
      </c>
      <c r="E50" s="1152">
        <v>0</v>
      </c>
      <c r="F50" s="1153">
        <f>PRODUCT(D50:E50)</f>
        <v>0</v>
      </c>
    </row>
    <row r="51" spans="1:6">
      <c r="A51" s="1160"/>
      <c r="B51" s="1164"/>
    </row>
    <row r="52" spans="1:6" ht="72">
      <c r="A52" s="1160" t="s">
        <v>1370</v>
      </c>
      <c r="B52" s="1161" t="s">
        <v>1371</v>
      </c>
      <c r="C52" s="1162" t="s">
        <v>0</v>
      </c>
    </row>
    <row r="53" spans="1:6">
      <c r="A53" s="1160"/>
      <c r="B53" s="1165" t="s">
        <v>1372</v>
      </c>
      <c r="C53" s="1162" t="s">
        <v>340</v>
      </c>
      <c r="D53" s="1162">
        <v>18</v>
      </c>
      <c r="E53" s="1152">
        <v>0</v>
      </c>
      <c r="F53" s="1153">
        <f>PRODUCT(D53:E53)</f>
        <v>0</v>
      </c>
    </row>
    <row r="54" spans="1:6">
      <c r="A54" s="1160"/>
      <c r="B54" s="1165" t="s">
        <v>1373</v>
      </c>
      <c r="C54" s="1162" t="s">
        <v>340</v>
      </c>
      <c r="D54" s="1162">
        <v>28</v>
      </c>
      <c r="E54" s="1152">
        <v>0</v>
      </c>
      <c r="F54" s="1153">
        <f>PRODUCT(D54:E54)</f>
        <v>0</v>
      </c>
    </row>
    <row r="55" spans="1:6">
      <c r="A55" s="1160"/>
      <c r="B55" s="1164"/>
    </row>
    <row r="56" spans="1:6" ht="86.25">
      <c r="A56" s="1160" t="s">
        <v>1374</v>
      </c>
      <c r="B56" s="1161" t="s">
        <v>1375</v>
      </c>
      <c r="C56" s="1162" t="s">
        <v>0</v>
      </c>
    </row>
    <row r="57" spans="1:6">
      <c r="A57" s="1160"/>
      <c r="B57" s="1165" t="s">
        <v>1376</v>
      </c>
      <c r="C57" s="1162" t="s">
        <v>340</v>
      </c>
      <c r="D57" s="1162">
        <v>70</v>
      </c>
      <c r="E57" s="1152">
        <v>0</v>
      </c>
      <c r="F57" s="1153">
        <f>PRODUCT(D57:E57)</f>
        <v>0</v>
      </c>
    </row>
    <row r="58" spans="1:6">
      <c r="A58" s="1160"/>
      <c r="B58" s="1165" t="s">
        <v>1377</v>
      </c>
      <c r="C58" s="1162" t="s">
        <v>340</v>
      </c>
      <c r="D58" s="1162">
        <v>10</v>
      </c>
      <c r="E58" s="1152">
        <v>0</v>
      </c>
      <c r="F58" s="1153">
        <f>PRODUCT(D58:E58)</f>
        <v>0</v>
      </c>
    </row>
    <row r="59" spans="1:6">
      <c r="A59" s="1160"/>
      <c r="B59" s="1165" t="s">
        <v>1378</v>
      </c>
      <c r="C59" s="1162" t="s">
        <v>340</v>
      </c>
      <c r="D59" s="1162">
        <v>14</v>
      </c>
      <c r="E59" s="1152">
        <v>0</v>
      </c>
      <c r="F59" s="1153">
        <f>PRODUCT(D59:E59)</f>
        <v>0</v>
      </c>
    </row>
    <row r="60" spans="1:6">
      <c r="A60" s="1160"/>
      <c r="B60" s="1165" t="s">
        <v>1379</v>
      </c>
      <c r="C60" s="1162" t="s">
        <v>340</v>
      </c>
      <c r="D60" s="1162">
        <v>20</v>
      </c>
      <c r="E60" s="1152">
        <v>0</v>
      </c>
      <c r="F60" s="1153">
        <f>PRODUCT(D60:E60)</f>
        <v>0</v>
      </c>
    </row>
    <row r="61" spans="1:6">
      <c r="A61" s="1160"/>
      <c r="B61" s="1165"/>
    </row>
    <row r="62" spans="1:6" ht="86.25">
      <c r="A62" s="1160" t="s">
        <v>1380</v>
      </c>
      <c r="B62" s="1161" t="s">
        <v>1381</v>
      </c>
    </row>
    <row r="63" spans="1:6">
      <c r="A63" s="1160"/>
      <c r="B63" s="1165" t="s">
        <v>1382</v>
      </c>
      <c r="C63" s="1162" t="s">
        <v>340</v>
      </c>
      <c r="D63" s="1162">
        <v>128</v>
      </c>
      <c r="E63" s="1152">
        <v>0</v>
      </c>
      <c r="F63" s="1153">
        <f>PRODUCT(D63:E63)</f>
        <v>0</v>
      </c>
    </row>
    <row r="64" spans="1:6">
      <c r="A64" s="1160"/>
      <c r="B64" s="1165" t="s">
        <v>1383</v>
      </c>
      <c r="C64" s="1162" t="s">
        <v>340</v>
      </c>
      <c r="D64" s="1162">
        <v>10</v>
      </c>
      <c r="E64" s="1152">
        <v>0</v>
      </c>
      <c r="F64" s="1153">
        <f>PRODUCT(D64:E64)</f>
        <v>0</v>
      </c>
    </row>
    <row r="65" spans="1:6">
      <c r="A65" s="1160"/>
      <c r="B65" s="1165" t="s">
        <v>1384</v>
      </c>
      <c r="C65" s="1162" t="s">
        <v>340</v>
      </c>
      <c r="D65" s="1162">
        <v>14</v>
      </c>
      <c r="E65" s="1152">
        <v>0</v>
      </c>
      <c r="F65" s="1153">
        <f>PRODUCT(D65:E65)</f>
        <v>0</v>
      </c>
    </row>
    <row r="66" spans="1:6">
      <c r="A66" s="1160"/>
      <c r="B66" s="1165" t="s">
        <v>1385</v>
      </c>
      <c r="C66" s="1162" t="s">
        <v>340</v>
      </c>
      <c r="D66" s="1162">
        <v>16</v>
      </c>
      <c r="E66" s="1152">
        <v>0</v>
      </c>
      <c r="F66" s="1153">
        <f>PRODUCT(D66:E66)</f>
        <v>0</v>
      </c>
    </row>
    <row r="67" spans="1:6">
      <c r="A67" s="1160"/>
      <c r="B67" s="1165"/>
    </row>
    <row r="68" spans="1:6" ht="57">
      <c r="A68" s="1160" t="s">
        <v>1386</v>
      </c>
      <c r="B68" s="1161" t="s">
        <v>1387</v>
      </c>
      <c r="C68" s="1162" t="s">
        <v>0</v>
      </c>
    </row>
    <row r="69" spans="1:6">
      <c r="A69" s="1160"/>
      <c r="B69" s="1165" t="s">
        <v>1388</v>
      </c>
      <c r="C69" s="1162" t="s">
        <v>340</v>
      </c>
      <c r="D69" s="1162">
        <v>10</v>
      </c>
      <c r="E69" s="1152">
        <v>0</v>
      </c>
      <c r="F69" s="1153">
        <f>PRODUCT(D69:E69)</f>
        <v>0</v>
      </c>
    </row>
    <row r="70" spans="1:6">
      <c r="A70" s="1160"/>
      <c r="B70" s="1165" t="s">
        <v>1389</v>
      </c>
      <c r="C70" s="1162" t="s">
        <v>340</v>
      </c>
      <c r="D70" s="1162">
        <v>20</v>
      </c>
      <c r="E70" s="1152">
        <v>0</v>
      </c>
      <c r="F70" s="1153">
        <f>PRODUCT(D70:E70)</f>
        <v>0</v>
      </c>
    </row>
    <row r="71" spans="1:6">
      <c r="A71" s="1160"/>
      <c r="B71" s="1165"/>
    </row>
    <row r="72" spans="1:6" ht="42.75">
      <c r="A72" s="1160" t="s">
        <v>1390</v>
      </c>
      <c r="B72" s="1161" t="s">
        <v>1391</v>
      </c>
    </row>
    <row r="73" spans="1:6">
      <c r="A73" s="1160"/>
      <c r="B73" s="1161" t="s">
        <v>1392</v>
      </c>
      <c r="C73" s="1162" t="s">
        <v>11</v>
      </c>
      <c r="D73" s="1162">
        <v>2</v>
      </c>
      <c r="E73" s="1152">
        <v>0</v>
      </c>
      <c r="F73" s="1153">
        <f>PRODUCT(D73:E73)</f>
        <v>0</v>
      </c>
    </row>
    <row r="74" spans="1:6">
      <c r="A74" s="1160"/>
      <c r="B74" s="1161" t="s">
        <v>1393</v>
      </c>
      <c r="C74" s="1162" t="s">
        <v>11</v>
      </c>
      <c r="D74" s="1162">
        <v>1</v>
      </c>
      <c r="E74" s="1152">
        <v>0</v>
      </c>
      <c r="F74" s="1153">
        <f>PRODUCT(D74:E74)</f>
        <v>0</v>
      </c>
    </row>
    <row r="75" spans="1:6">
      <c r="A75" s="1160"/>
      <c r="B75" s="1161" t="s">
        <v>1394</v>
      </c>
      <c r="C75" s="1162" t="s">
        <v>11</v>
      </c>
      <c r="D75" s="1162">
        <v>2</v>
      </c>
      <c r="E75" s="1152">
        <v>0</v>
      </c>
      <c r="F75" s="1153">
        <f>PRODUCT(D75:E75)</f>
        <v>0</v>
      </c>
    </row>
    <row r="76" spans="1:6">
      <c r="A76" s="1166"/>
    </row>
    <row r="77" spans="1:6" ht="28.5">
      <c r="A77" s="1160" t="s">
        <v>1395</v>
      </c>
      <c r="B77" s="1161" t="s">
        <v>1396</v>
      </c>
    </row>
    <row r="78" spans="1:6">
      <c r="A78" s="1160"/>
      <c r="B78" s="1161" t="s">
        <v>1392</v>
      </c>
      <c r="C78" s="1162" t="s">
        <v>11</v>
      </c>
      <c r="D78" s="1162">
        <v>1</v>
      </c>
      <c r="E78" s="1152">
        <v>0</v>
      </c>
      <c r="F78" s="1153">
        <f>PRODUCT(D78:E78)</f>
        <v>0</v>
      </c>
    </row>
    <row r="79" spans="1:6">
      <c r="A79" s="1160"/>
      <c r="B79" s="1161" t="s">
        <v>1394</v>
      </c>
      <c r="C79" s="1162" t="s">
        <v>11</v>
      </c>
      <c r="D79" s="1162">
        <v>1</v>
      </c>
      <c r="E79" s="1152">
        <v>0</v>
      </c>
      <c r="F79" s="1153">
        <f>PRODUCT(D79:E79)</f>
        <v>0</v>
      </c>
    </row>
    <row r="80" spans="1:6">
      <c r="A80" s="1160"/>
      <c r="B80" s="1161"/>
    </row>
    <row r="81" spans="1:6" ht="57">
      <c r="A81" s="1160" t="s">
        <v>1397</v>
      </c>
      <c r="B81" s="1161" t="s">
        <v>1398</v>
      </c>
    </row>
    <row r="82" spans="1:6">
      <c r="A82" s="1160"/>
      <c r="B82" s="1161" t="s">
        <v>1399</v>
      </c>
      <c r="C82" s="1162" t="s">
        <v>130</v>
      </c>
      <c r="D82" s="1162">
        <v>1</v>
      </c>
      <c r="E82" s="1152">
        <v>0</v>
      </c>
      <c r="F82" s="1153">
        <f>PRODUCT(D82:E82)</f>
        <v>0</v>
      </c>
    </row>
    <row r="83" spans="1:6">
      <c r="A83" s="1160"/>
      <c r="B83" s="1161"/>
    </row>
    <row r="84" spans="1:6" ht="71.25">
      <c r="A84" s="1160" t="s">
        <v>1400</v>
      </c>
      <c r="B84" s="1161" t="s">
        <v>1401</v>
      </c>
      <c r="C84" s="1162" t="s">
        <v>11</v>
      </c>
      <c r="D84" s="1162">
        <v>1</v>
      </c>
      <c r="E84" s="1152">
        <v>0</v>
      </c>
      <c r="F84" s="1153">
        <f>PRODUCT(D84:E84)</f>
        <v>0</v>
      </c>
    </row>
    <row r="85" spans="1:6">
      <c r="A85" s="1160"/>
      <c r="B85" s="1161"/>
    </row>
    <row r="86" spans="1:6" ht="57">
      <c r="A86" s="1160" t="s">
        <v>1402</v>
      </c>
      <c r="B86" s="1161" t="s">
        <v>1403</v>
      </c>
      <c r="C86" s="1162" t="s">
        <v>11</v>
      </c>
      <c r="D86" s="1162">
        <v>1</v>
      </c>
      <c r="E86" s="1152">
        <v>0</v>
      </c>
      <c r="F86" s="1153">
        <f>PRODUCT(D86:E86)</f>
        <v>0</v>
      </c>
    </row>
    <row r="87" spans="1:6">
      <c r="A87" s="1160"/>
      <c r="B87" s="1161"/>
    </row>
    <row r="88" spans="1:6" ht="42.75">
      <c r="A88" s="1160" t="s">
        <v>1404</v>
      </c>
      <c r="B88" s="1161" t="s">
        <v>1405</v>
      </c>
      <c r="C88" s="1162" t="s">
        <v>11</v>
      </c>
      <c r="D88" s="1167">
        <v>4</v>
      </c>
      <c r="E88" s="1152">
        <v>0</v>
      </c>
      <c r="F88" s="1153">
        <f>PRODUCT(D88:E88)</f>
        <v>0</v>
      </c>
    </row>
    <row r="89" spans="1:6">
      <c r="A89" s="1138"/>
      <c r="C89" s="1140"/>
      <c r="D89" s="1140"/>
    </row>
    <row r="90" spans="1:6" ht="42.75">
      <c r="A90" s="1160" t="s">
        <v>1406</v>
      </c>
      <c r="B90" s="1168" t="s">
        <v>1407</v>
      </c>
      <c r="C90" s="1162" t="s">
        <v>11</v>
      </c>
      <c r="D90" s="1162">
        <v>1</v>
      </c>
      <c r="E90" s="1152">
        <v>0</v>
      </c>
      <c r="F90" s="1153">
        <f>PRODUCT(D90:E90)</f>
        <v>0</v>
      </c>
    </row>
    <row r="91" spans="1:6">
      <c r="A91" s="1160"/>
      <c r="B91" s="1168"/>
    </row>
    <row r="92" spans="1:6" ht="146.25" customHeight="1">
      <c r="A92" s="1160" t="s">
        <v>1408</v>
      </c>
      <c r="B92" s="1168" t="s">
        <v>1409</v>
      </c>
      <c r="C92" s="1162" t="s">
        <v>11</v>
      </c>
      <c r="D92" s="1162">
        <v>2</v>
      </c>
      <c r="E92" s="1152">
        <v>0</v>
      </c>
      <c r="F92" s="1153">
        <f>PRODUCT(D92:E92)</f>
        <v>0</v>
      </c>
    </row>
    <row r="93" spans="1:6">
      <c r="A93" s="1160"/>
      <c r="B93" s="1168"/>
    </row>
    <row r="94" spans="1:6" ht="57">
      <c r="A94" s="1160" t="s">
        <v>1410</v>
      </c>
      <c r="B94" s="1168" t="s">
        <v>1411</v>
      </c>
    </row>
    <row r="95" spans="1:6">
      <c r="A95" s="1160"/>
      <c r="B95" s="1164" t="s">
        <v>1412</v>
      </c>
      <c r="C95" s="1162" t="s">
        <v>340</v>
      </c>
      <c r="D95" s="1162">
        <v>48</v>
      </c>
      <c r="E95" s="1152">
        <v>0</v>
      </c>
      <c r="F95" s="1153">
        <f>PRODUCT(D95:E95)</f>
        <v>0</v>
      </c>
    </row>
    <row r="96" spans="1:6">
      <c r="A96" s="1160"/>
      <c r="B96" s="1164" t="s">
        <v>1413</v>
      </c>
      <c r="C96" s="1162" t="s">
        <v>340</v>
      </c>
      <c r="D96" s="1162">
        <v>28</v>
      </c>
      <c r="E96" s="1152">
        <v>0</v>
      </c>
      <c r="F96" s="1153">
        <f>PRODUCT(D96:E96)</f>
        <v>0</v>
      </c>
    </row>
    <row r="97" spans="1:9">
      <c r="A97" s="1160"/>
      <c r="B97" s="1164" t="s">
        <v>1414</v>
      </c>
      <c r="C97" s="1162" t="s">
        <v>340</v>
      </c>
      <c r="D97" s="1162">
        <v>4</v>
      </c>
      <c r="E97" s="1152">
        <v>0</v>
      </c>
      <c r="F97" s="1153">
        <f>PRODUCT(D97:E97)</f>
        <v>0</v>
      </c>
    </row>
    <row r="98" spans="1:9">
      <c r="A98" s="1160"/>
      <c r="B98" s="1164" t="s">
        <v>1415</v>
      </c>
      <c r="C98" s="1162" t="s">
        <v>340</v>
      </c>
      <c r="D98" s="1162">
        <v>24</v>
      </c>
      <c r="E98" s="1152">
        <v>0</v>
      </c>
      <c r="F98" s="1153">
        <f>PRODUCT(D98:E98)</f>
        <v>0</v>
      </c>
    </row>
    <row r="99" spans="1:9">
      <c r="A99" s="1160"/>
      <c r="B99" s="1165"/>
    </row>
    <row r="100" spans="1:9" ht="42.75">
      <c r="A100" s="1160" t="s">
        <v>1416</v>
      </c>
      <c r="B100" s="1161" t="s">
        <v>1417</v>
      </c>
    </row>
    <row r="101" spans="1:9">
      <c r="A101" s="1160"/>
      <c r="B101" s="1161" t="s">
        <v>1415</v>
      </c>
      <c r="C101" s="1162" t="s">
        <v>11</v>
      </c>
      <c r="D101" s="1162">
        <v>2</v>
      </c>
      <c r="E101" s="1152">
        <v>0</v>
      </c>
      <c r="F101" s="1153">
        <f>PRODUCT(D101:E101)</f>
        <v>0</v>
      </c>
    </row>
    <row r="102" spans="1:9">
      <c r="A102" s="1160"/>
      <c r="B102" s="1161"/>
    </row>
    <row r="103" spans="1:9" ht="99.75">
      <c r="A103" s="1160" t="s">
        <v>1418</v>
      </c>
      <c r="B103" s="1161" t="s">
        <v>1419</v>
      </c>
      <c r="C103" s="1162" t="s">
        <v>11</v>
      </c>
      <c r="D103" s="1162">
        <v>4</v>
      </c>
      <c r="E103" s="1152">
        <v>0</v>
      </c>
      <c r="F103" s="1153">
        <f>PRODUCT(D103:E103)</f>
        <v>0</v>
      </c>
    </row>
    <row r="104" spans="1:9">
      <c r="A104" s="1138"/>
      <c r="C104" s="1140"/>
      <c r="D104" s="1140"/>
    </row>
    <row r="105" spans="1:9" ht="42.75">
      <c r="A105" s="1160" t="s">
        <v>1420</v>
      </c>
      <c r="B105" s="1161" t="s">
        <v>1421</v>
      </c>
    </row>
    <row r="106" spans="1:9">
      <c r="A106" s="1160"/>
      <c r="B106" s="1161" t="s">
        <v>1415</v>
      </c>
      <c r="C106" s="1162" t="s">
        <v>340</v>
      </c>
      <c r="D106" s="1162">
        <v>28</v>
      </c>
      <c r="E106" s="1152">
        <v>0</v>
      </c>
      <c r="F106" s="1153">
        <f>PRODUCT(D106:E106)</f>
        <v>0</v>
      </c>
    </row>
    <row r="107" spans="1:9">
      <c r="A107" s="1160"/>
      <c r="B107" s="1161"/>
      <c r="E107" s="1152"/>
      <c r="F107" s="1153"/>
    </row>
    <row r="108" spans="1:9" ht="57">
      <c r="A108" s="1160" t="s">
        <v>1422</v>
      </c>
      <c r="B108" s="1161" t="s">
        <v>1423</v>
      </c>
      <c r="C108" s="1162" t="s">
        <v>130</v>
      </c>
      <c r="D108" s="1162">
        <v>1</v>
      </c>
      <c r="E108" s="1152">
        <v>0</v>
      </c>
      <c r="F108" s="1153">
        <f>PRODUCT(D108:E108)</f>
        <v>0</v>
      </c>
    </row>
    <row r="109" spans="1:9">
      <c r="A109" s="1160"/>
      <c r="B109" s="1161"/>
      <c r="E109" s="1152"/>
      <c r="F109" s="1153"/>
    </row>
    <row r="110" spans="1:9" ht="28.5">
      <c r="A110" s="1170" t="s">
        <v>1424</v>
      </c>
      <c r="B110" s="1171" t="s">
        <v>1425</v>
      </c>
      <c r="C110" s="1172" t="s">
        <v>130</v>
      </c>
      <c r="D110" s="1172">
        <v>1</v>
      </c>
      <c r="E110" s="1152">
        <v>0</v>
      </c>
      <c r="F110" s="1153">
        <f>PRODUCT(D110:E110)</f>
        <v>0</v>
      </c>
    </row>
    <row r="111" spans="1:9" s="1173" customFormat="1">
      <c r="A111" s="1170"/>
      <c r="B111" s="1171"/>
      <c r="C111" s="1172"/>
      <c r="D111" s="1162"/>
      <c r="E111" s="1152"/>
      <c r="F111" s="1153"/>
      <c r="I111" s="1174"/>
    </row>
    <row r="112" spans="1:9" s="1173" customFormat="1" ht="132.75" customHeight="1">
      <c r="A112" s="1175" t="s">
        <v>1426</v>
      </c>
      <c r="B112" s="1171" t="s">
        <v>1427</v>
      </c>
      <c r="C112" s="1162" t="s">
        <v>11</v>
      </c>
      <c r="D112" s="1162">
        <v>5</v>
      </c>
      <c r="E112" s="1152">
        <v>0</v>
      </c>
      <c r="F112" s="1153">
        <f>PRODUCT(D112:E112)</f>
        <v>0</v>
      </c>
      <c r="I112" s="1174"/>
    </row>
    <row r="113" spans="1:9" s="1173" customFormat="1">
      <c r="B113" s="1165"/>
      <c r="I113" s="1174"/>
    </row>
    <row r="114" spans="1:9" s="1173" customFormat="1">
      <c r="A114" s="1170" t="s">
        <v>1428</v>
      </c>
      <c r="B114" s="1171" t="s">
        <v>1429</v>
      </c>
      <c r="C114" s="1150"/>
      <c r="D114" s="1150"/>
      <c r="E114" s="1150"/>
      <c r="F114" s="1150"/>
      <c r="I114" s="1174"/>
    </row>
    <row r="115" spans="1:9" s="1173" customFormat="1">
      <c r="A115" s="1176"/>
      <c r="B115" s="1139" t="s">
        <v>1430</v>
      </c>
      <c r="C115" s="1172" t="s">
        <v>130</v>
      </c>
      <c r="D115" s="1172">
        <v>4</v>
      </c>
      <c r="E115" s="1152">
        <v>0</v>
      </c>
      <c r="F115" s="1153">
        <f>PRODUCT(D115:E115)</f>
        <v>0</v>
      </c>
      <c r="I115" s="1174"/>
    </row>
    <row r="116" spans="1:9" s="1173" customFormat="1">
      <c r="A116" s="1176"/>
      <c r="B116" s="1139" t="s">
        <v>1431</v>
      </c>
      <c r="C116" s="1172" t="s">
        <v>130</v>
      </c>
      <c r="D116" s="1172">
        <v>1</v>
      </c>
      <c r="E116" s="1152">
        <v>0</v>
      </c>
      <c r="F116" s="1153">
        <f>PRODUCT(D116:E116)</f>
        <v>0</v>
      </c>
      <c r="I116" s="1174"/>
    </row>
    <row r="117" spans="1:9" s="1173" customFormat="1">
      <c r="A117" s="1170"/>
      <c r="B117" s="1171"/>
      <c r="C117" s="1172"/>
      <c r="D117" s="1162"/>
      <c r="E117" s="1152"/>
      <c r="F117" s="1153"/>
      <c r="I117" s="1174"/>
    </row>
    <row r="118" spans="1:9" s="1173" customFormat="1">
      <c r="A118" s="1170"/>
      <c r="B118" s="1171"/>
      <c r="C118" s="1172"/>
      <c r="D118" s="1162"/>
      <c r="E118" s="1152"/>
      <c r="F118" s="1153"/>
      <c r="I118" s="1174"/>
    </row>
    <row r="119" spans="1:9" s="1173" customFormat="1">
      <c r="A119" s="1170"/>
      <c r="B119" s="1171"/>
      <c r="C119" s="1172"/>
      <c r="D119" s="1162"/>
      <c r="E119" s="1152"/>
      <c r="F119" s="1153"/>
      <c r="I119" s="1174"/>
    </row>
    <row r="120" spans="1:9" s="1173" customFormat="1">
      <c r="A120" s="1170"/>
      <c r="B120" s="1171"/>
      <c r="C120" s="1172"/>
      <c r="D120" s="1162"/>
      <c r="E120" s="1152"/>
      <c r="F120" s="1153"/>
      <c r="I120" s="1174"/>
    </row>
    <row r="121" spans="1:9" s="1173" customFormat="1">
      <c r="A121" s="1170"/>
      <c r="B121" s="1171"/>
      <c r="C121" s="1172"/>
      <c r="D121" s="1162"/>
      <c r="E121" s="1152"/>
      <c r="F121" s="1153"/>
      <c r="I121" s="1174"/>
    </row>
    <row r="122" spans="1:9" s="1173" customFormat="1">
      <c r="A122" s="1170"/>
      <c r="B122" s="1171"/>
      <c r="C122" s="1172"/>
      <c r="D122" s="1162"/>
      <c r="E122" s="1152"/>
      <c r="F122" s="1153"/>
      <c r="I122" s="1174"/>
    </row>
    <row r="123" spans="1:9" s="1173" customFormat="1">
      <c r="A123" s="1170"/>
      <c r="B123" s="1171"/>
      <c r="C123" s="1172"/>
      <c r="D123" s="1162"/>
      <c r="E123" s="1152"/>
      <c r="F123" s="1153"/>
      <c r="I123" s="1174"/>
    </row>
    <row r="124" spans="1:9" s="1173" customFormat="1">
      <c r="A124" s="1170"/>
      <c r="B124" s="1171"/>
      <c r="C124" s="1172"/>
      <c r="D124" s="1162"/>
      <c r="E124" s="1152"/>
      <c r="F124" s="1153"/>
      <c r="I124" s="1174"/>
    </row>
    <row r="125" spans="1:9" s="1173" customFormat="1">
      <c r="A125" s="1170"/>
      <c r="B125" s="1171"/>
      <c r="C125" s="1172"/>
      <c r="D125" s="1162"/>
      <c r="E125" s="1152"/>
      <c r="F125" s="1153"/>
      <c r="I125" s="1174"/>
    </row>
    <row r="126" spans="1:9" s="1173" customFormat="1">
      <c r="A126" s="1170"/>
      <c r="B126" s="1171"/>
      <c r="C126" s="1172"/>
      <c r="D126" s="1162"/>
      <c r="E126" s="1152"/>
      <c r="F126" s="1153"/>
      <c r="I126" s="1174"/>
    </row>
    <row r="127" spans="1:9" s="1173" customFormat="1">
      <c r="A127" s="1170"/>
      <c r="B127" s="1171"/>
      <c r="C127" s="1172"/>
      <c r="D127" s="1162"/>
      <c r="E127" s="1152"/>
      <c r="F127" s="1153"/>
      <c r="I127" s="1174"/>
    </row>
    <row r="128" spans="1:9" s="1173" customFormat="1">
      <c r="A128" s="1170"/>
      <c r="B128" s="1171"/>
      <c r="C128" s="1172"/>
      <c r="D128" s="1162"/>
      <c r="E128" s="1152"/>
      <c r="F128" s="1153"/>
      <c r="I128" s="1174"/>
    </row>
    <row r="129" spans="1:9" s="1173" customFormat="1">
      <c r="A129" s="1170"/>
      <c r="B129" s="1171"/>
      <c r="C129" s="1172"/>
      <c r="D129" s="1162"/>
      <c r="E129" s="1152"/>
      <c r="F129" s="1153"/>
      <c r="I129" s="1174"/>
    </row>
    <row r="130" spans="1:9" s="1173" customFormat="1">
      <c r="A130" s="1170"/>
      <c r="B130" s="1171"/>
      <c r="C130" s="1172"/>
      <c r="D130" s="1162"/>
      <c r="E130" s="1152"/>
      <c r="F130" s="1153"/>
      <c r="I130" s="1174"/>
    </row>
    <row r="131" spans="1:9" s="1173" customFormat="1">
      <c r="A131" s="1170"/>
      <c r="B131" s="1171"/>
      <c r="C131" s="1172"/>
      <c r="D131" s="1162"/>
      <c r="E131" s="1152"/>
      <c r="F131" s="1153"/>
      <c r="I131" s="1174"/>
    </row>
    <row r="132" spans="1:9" s="1173" customFormat="1">
      <c r="A132" s="1170"/>
      <c r="B132" s="1171"/>
      <c r="C132" s="1172"/>
      <c r="D132" s="1162"/>
      <c r="E132" s="1152"/>
      <c r="F132" s="1153"/>
      <c r="I132" s="1174"/>
    </row>
    <row r="133" spans="1:9" s="1173" customFormat="1">
      <c r="A133" s="1170"/>
      <c r="B133" s="1171"/>
      <c r="C133" s="1172"/>
      <c r="D133" s="1162"/>
      <c r="E133" s="1152"/>
      <c r="F133" s="1153"/>
      <c r="I133" s="1174"/>
    </row>
    <row r="134" spans="1:9" s="1173" customFormat="1">
      <c r="A134" s="1170"/>
      <c r="B134" s="1171"/>
      <c r="C134" s="1172"/>
      <c r="D134" s="1162"/>
      <c r="E134" s="1152"/>
      <c r="F134" s="1153"/>
      <c r="I134" s="1174"/>
    </row>
    <row r="135" spans="1:9" s="1173" customFormat="1">
      <c r="A135" s="1170"/>
      <c r="B135" s="1171"/>
      <c r="C135" s="1172"/>
      <c r="D135" s="1162"/>
      <c r="E135" s="1152"/>
      <c r="F135" s="1153"/>
      <c r="I135" s="1174"/>
    </row>
    <row r="136" spans="1:9" s="1173" customFormat="1">
      <c r="A136" s="1170"/>
      <c r="B136" s="1177" t="s">
        <v>1432</v>
      </c>
      <c r="C136" s="1172"/>
      <c r="D136" s="1162"/>
      <c r="E136" s="1152"/>
      <c r="F136" s="1153"/>
      <c r="I136" s="1174"/>
    </row>
    <row r="137" spans="1:9" s="1173" customFormat="1">
      <c r="A137" s="1170"/>
      <c r="B137" s="1178"/>
      <c r="C137" s="1172"/>
      <c r="D137" s="1162"/>
      <c r="E137" s="1152"/>
      <c r="F137" s="1153"/>
      <c r="I137" s="1174"/>
    </row>
    <row r="138" spans="1:9" s="1173" customFormat="1" ht="51.75" customHeight="1">
      <c r="A138" s="1170"/>
      <c r="B138" s="1179" t="s">
        <v>1712</v>
      </c>
      <c r="C138" s="1172"/>
      <c r="D138" s="1162"/>
      <c r="E138" s="1152"/>
      <c r="F138" s="1153"/>
      <c r="I138" s="1174"/>
    </row>
    <row r="139" spans="1:9" s="1173" customFormat="1">
      <c r="A139" s="1170"/>
      <c r="B139" s="1179"/>
      <c r="C139" s="1172"/>
      <c r="D139" s="1162"/>
      <c r="E139" s="1152"/>
      <c r="F139" s="1153"/>
      <c r="I139" s="1174"/>
    </row>
    <row r="140" spans="1:9" s="1173" customFormat="1" ht="174" customHeight="1">
      <c r="A140" s="1166">
        <v>24</v>
      </c>
      <c r="B140" s="1171" t="s">
        <v>1433</v>
      </c>
      <c r="C140" s="1162" t="s">
        <v>130</v>
      </c>
      <c r="D140" s="1172">
        <v>5</v>
      </c>
      <c r="E140" s="1152">
        <v>0</v>
      </c>
      <c r="F140" s="1153">
        <f>PRODUCT(D140:E140)</f>
        <v>0</v>
      </c>
      <c r="I140" s="1174"/>
    </row>
    <row r="141" spans="1:9" s="1173" customFormat="1">
      <c r="A141" s="1170"/>
      <c r="B141" s="1171"/>
      <c r="I141" s="1174"/>
    </row>
    <row r="142" spans="1:9" s="1173" customFormat="1" ht="161.25" customHeight="1">
      <c r="A142" s="1166">
        <v>25</v>
      </c>
      <c r="B142" s="1171" t="s">
        <v>1434</v>
      </c>
      <c r="C142" s="1162"/>
      <c r="D142" s="1172"/>
      <c r="E142" s="1152"/>
      <c r="F142" s="1153"/>
      <c r="I142" s="1174"/>
    </row>
    <row r="143" spans="1:9" s="1173" customFormat="1">
      <c r="A143" s="1170"/>
      <c r="B143" s="1171"/>
      <c r="C143" s="1162" t="s">
        <v>130</v>
      </c>
      <c r="D143" s="1172">
        <v>2</v>
      </c>
      <c r="E143" s="1152">
        <v>0</v>
      </c>
      <c r="F143" s="1153">
        <f>PRODUCT(D143:E143)</f>
        <v>0</v>
      </c>
      <c r="I143" s="1174"/>
    </row>
    <row r="144" spans="1:9" s="1173" customFormat="1">
      <c r="A144" s="1170"/>
      <c r="B144" s="1171"/>
      <c r="C144" s="1162"/>
      <c r="D144" s="1172"/>
      <c r="E144" s="1152"/>
      <c r="F144" s="1153"/>
      <c r="I144" s="1174"/>
    </row>
    <row r="145" spans="1:9" s="1173" customFormat="1" ht="236.25" customHeight="1">
      <c r="A145" s="1166">
        <v>26</v>
      </c>
      <c r="B145" s="1171" t="s">
        <v>1435</v>
      </c>
      <c r="C145" s="1162" t="s">
        <v>130</v>
      </c>
      <c r="D145" s="1172">
        <v>1</v>
      </c>
      <c r="E145" s="1152">
        <v>0</v>
      </c>
      <c r="F145" s="1153">
        <f>PRODUCT(D145:E145)</f>
        <v>0</v>
      </c>
      <c r="I145" s="1174"/>
    </row>
    <row r="146" spans="1:9" s="1173" customFormat="1">
      <c r="A146" s="1170"/>
      <c r="B146" s="1171"/>
      <c r="C146" s="1162"/>
      <c r="D146" s="1172"/>
      <c r="E146" s="1152"/>
      <c r="F146" s="1153"/>
      <c r="I146" s="1174"/>
    </row>
    <row r="147" spans="1:9" s="1173" customFormat="1" ht="147.75" customHeight="1">
      <c r="A147" s="1166">
        <v>27</v>
      </c>
      <c r="B147" s="1168" t="s">
        <v>1436</v>
      </c>
      <c r="C147" s="1162" t="s">
        <v>130</v>
      </c>
      <c r="D147" s="1172">
        <v>5</v>
      </c>
      <c r="E147" s="1152">
        <v>0</v>
      </c>
      <c r="F147" s="1153">
        <f>PRODUCT(D147:E147)</f>
        <v>0</v>
      </c>
      <c r="I147" s="1174"/>
    </row>
    <row r="148" spans="1:9" s="1173" customFormat="1">
      <c r="A148" s="1170"/>
      <c r="B148" s="1171"/>
      <c r="C148" s="1162"/>
      <c r="D148" s="1172"/>
      <c r="E148" s="1152"/>
      <c r="F148" s="1153"/>
      <c r="I148" s="1174"/>
    </row>
    <row r="149" spans="1:9" s="1173" customFormat="1" ht="185.25">
      <c r="A149" s="1166">
        <v>28</v>
      </c>
      <c r="B149" s="1171" t="s">
        <v>1437</v>
      </c>
      <c r="C149" s="1162" t="s">
        <v>130</v>
      </c>
      <c r="D149" s="1172">
        <v>1</v>
      </c>
      <c r="E149" s="1152">
        <v>0</v>
      </c>
      <c r="F149" s="1153">
        <f>PRODUCT(D149:E149)</f>
        <v>0</v>
      </c>
      <c r="I149" s="1174"/>
    </row>
    <row r="150" spans="1:9" s="1173" customFormat="1">
      <c r="A150" s="1170"/>
      <c r="B150" s="1171"/>
      <c r="C150" s="1162"/>
      <c r="D150" s="1172"/>
      <c r="E150" s="1152"/>
      <c r="F150" s="1153"/>
      <c r="I150" s="1174"/>
    </row>
    <row r="151" spans="1:9" s="1173" customFormat="1" ht="171">
      <c r="A151" s="1166">
        <v>29</v>
      </c>
      <c r="B151" s="1171" t="s">
        <v>1438</v>
      </c>
      <c r="C151" s="1162" t="s">
        <v>130</v>
      </c>
      <c r="D151" s="1172">
        <v>1</v>
      </c>
      <c r="E151" s="1152">
        <v>0</v>
      </c>
      <c r="F151" s="1153">
        <f>PRODUCT(D151:E151)</f>
        <v>0</v>
      </c>
      <c r="I151" s="1174"/>
    </row>
    <row r="152" spans="1:9" s="1173" customFormat="1">
      <c r="A152" s="1170"/>
      <c r="B152" s="1171"/>
      <c r="C152" s="1162"/>
      <c r="D152" s="1172"/>
      <c r="E152" s="1152"/>
      <c r="F152" s="1153"/>
      <c r="I152" s="1174"/>
    </row>
    <row r="153" spans="1:9" s="1173" customFormat="1" ht="229.5" customHeight="1">
      <c r="A153" s="1170" t="s">
        <v>1439</v>
      </c>
      <c r="B153" s="1171" t="s">
        <v>1440</v>
      </c>
      <c r="C153" s="1162" t="s">
        <v>130</v>
      </c>
      <c r="D153" s="1172">
        <v>2</v>
      </c>
      <c r="E153" s="1152">
        <v>0</v>
      </c>
      <c r="F153" s="1153">
        <f>PRODUCT(D153:E153)</f>
        <v>0</v>
      </c>
      <c r="I153" s="1174"/>
    </row>
    <row r="154" spans="1:9" s="1173" customFormat="1">
      <c r="A154" s="1170"/>
      <c r="B154" s="1171"/>
      <c r="C154" s="1162"/>
      <c r="D154" s="1172"/>
      <c r="E154" s="1152"/>
      <c r="F154" s="1153"/>
      <c r="I154" s="1174"/>
    </row>
    <row r="155" spans="1:9" s="1173" customFormat="1">
      <c r="A155" s="1170" t="s">
        <v>1441</v>
      </c>
      <c r="B155" s="1180" t="s">
        <v>1442</v>
      </c>
      <c r="C155" s="1150"/>
      <c r="D155" s="1150"/>
      <c r="E155" s="1152"/>
      <c r="F155" s="1153"/>
      <c r="I155" s="1174"/>
    </row>
    <row r="156" spans="1:9" s="1173" customFormat="1" ht="146.25" customHeight="1">
      <c r="A156" s="1166"/>
      <c r="B156" s="1171" t="s">
        <v>1443</v>
      </c>
      <c r="C156" s="1172" t="s">
        <v>130</v>
      </c>
      <c r="D156" s="1172">
        <v>2</v>
      </c>
      <c r="E156" s="1152">
        <v>0</v>
      </c>
      <c r="F156" s="1153">
        <f t="shared" ref="F156:F161" si="0">PRODUCT(D156:E156)</f>
        <v>0</v>
      </c>
      <c r="I156" s="1174"/>
    </row>
    <row r="157" spans="1:9" s="1173" customFormat="1" ht="156.75">
      <c r="A157" s="1166"/>
      <c r="B157" s="1171" t="s">
        <v>1444</v>
      </c>
      <c r="C157" s="1172" t="s">
        <v>130</v>
      </c>
      <c r="D157" s="1172">
        <v>2</v>
      </c>
      <c r="E157" s="1152">
        <v>0</v>
      </c>
      <c r="F157" s="1153">
        <f t="shared" si="0"/>
        <v>0</v>
      </c>
      <c r="I157" s="1174"/>
    </row>
    <row r="158" spans="1:9" s="1173" customFormat="1" ht="42.75">
      <c r="A158" s="1166"/>
      <c r="B158" s="1171" t="s">
        <v>1445</v>
      </c>
      <c r="C158" s="1172" t="s">
        <v>130</v>
      </c>
      <c r="D158" s="1172">
        <v>3</v>
      </c>
      <c r="E158" s="1152">
        <v>0</v>
      </c>
      <c r="F158" s="1153">
        <f t="shared" si="0"/>
        <v>0</v>
      </c>
      <c r="I158" s="1174"/>
    </row>
    <row r="159" spans="1:9" s="1173" customFormat="1" ht="28.5">
      <c r="A159" s="1166"/>
      <c r="B159" s="1171" t="s">
        <v>1446</v>
      </c>
      <c r="C159" s="1172" t="s">
        <v>130</v>
      </c>
      <c r="D159" s="1172">
        <v>2</v>
      </c>
      <c r="E159" s="1152">
        <v>0</v>
      </c>
      <c r="F159" s="1153">
        <f t="shared" si="0"/>
        <v>0</v>
      </c>
      <c r="I159" s="1174"/>
    </row>
    <row r="160" spans="1:9" s="1173" customFormat="1" ht="42.75">
      <c r="A160" s="1166"/>
      <c r="B160" s="1171" t="s">
        <v>1447</v>
      </c>
      <c r="C160" s="1172" t="s">
        <v>130</v>
      </c>
      <c r="D160" s="1172">
        <v>1</v>
      </c>
      <c r="E160" s="1152">
        <v>0</v>
      </c>
      <c r="F160" s="1153">
        <f t="shared" si="0"/>
        <v>0</v>
      </c>
      <c r="I160" s="1174"/>
    </row>
    <row r="161" spans="1:9" s="1173" customFormat="1" ht="28.5">
      <c r="A161" s="1170"/>
      <c r="B161" s="1171" t="s">
        <v>1448</v>
      </c>
      <c r="C161" s="1172" t="s">
        <v>130</v>
      </c>
      <c r="D161" s="1172">
        <v>2</v>
      </c>
      <c r="E161" s="1152">
        <v>0</v>
      </c>
      <c r="F161" s="1153">
        <f t="shared" si="0"/>
        <v>0</v>
      </c>
      <c r="I161" s="1174"/>
    </row>
    <row r="162" spans="1:9" s="1173" customFormat="1">
      <c r="A162" s="1170"/>
      <c r="B162" s="1171"/>
      <c r="C162" s="1162"/>
      <c r="D162" s="1172"/>
      <c r="E162" s="1152"/>
      <c r="F162" s="1153"/>
      <c r="I162" s="1174"/>
    </row>
    <row r="163" spans="1:9" s="1173" customFormat="1" ht="85.5">
      <c r="A163" s="1170" t="s">
        <v>1449</v>
      </c>
      <c r="B163" s="1168" t="s">
        <v>1450</v>
      </c>
      <c r="C163" s="1181" t="s">
        <v>130</v>
      </c>
      <c r="D163" s="1172">
        <v>2</v>
      </c>
      <c r="E163" s="1152">
        <v>0</v>
      </c>
      <c r="F163" s="1153">
        <f>PRODUCT(D163:E163)</f>
        <v>0</v>
      </c>
      <c r="I163" s="1174"/>
    </row>
    <row r="164" spans="1:9" s="1173" customFormat="1">
      <c r="A164" s="1170"/>
      <c r="B164" s="1171"/>
      <c r="C164" s="1162"/>
      <c r="D164" s="1172"/>
      <c r="E164" s="1152"/>
      <c r="F164" s="1153"/>
      <c r="I164" s="1174"/>
    </row>
    <row r="165" spans="1:9" s="1173" customFormat="1" ht="85.5">
      <c r="A165" s="1170" t="s">
        <v>1451</v>
      </c>
      <c r="B165" s="1171" t="s">
        <v>1452</v>
      </c>
      <c r="C165" s="1172"/>
      <c r="D165" s="1150"/>
      <c r="E165" s="1150"/>
      <c r="F165" s="1150"/>
      <c r="I165" s="1174"/>
    </row>
    <row r="166" spans="1:9" s="1173" customFormat="1">
      <c r="A166" s="1170"/>
      <c r="B166" s="1171" t="s">
        <v>1453</v>
      </c>
      <c r="C166" s="1172" t="s">
        <v>11</v>
      </c>
      <c r="D166" s="1182">
        <v>8</v>
      </c>
      <c r="E166" s="1152">
        <v>0</v>
      </c>
      <c r="F166" s="1153">
        <f t="shared" ref="F166:F172" si="1">PRODUCT(D166:E166)</f>
        <v>0</v>
      </c>
      <c r="I166" s="1174"/>
    </row>
    <row r="167" spans="1:9" s="1173" customFormat="1">
      <c r="A167" s="1170"/>
      <c r="B167" s="1171" t="s">
        <v>1454</v>
      </c>
      <c r="C167" s="1172" t="s">
        <v>11</v>
      </c>
      <c r="D167" s="1182">
        <v>9</v>
      </c>
      <c r="E167" s="1152">
        <v>0</v>
      </c>
      <c r="F167" s="1153">
        <f t="shared" si="1"/>
        <v>0</v>
      </c>
      <c r="I167" s="1174"/>
    </row>
    <row r="168" spans="1:9" s="1173" customFormat="1">
      <c r="A168" s="1170"/>
      <c r="B168" s="1171" t="s">
        <v>1455</v>
      </c>
      <c r="C168" s="1172" t="s">
        <v>11</v>
      </c>
      <c r="D168" s="1182">
        <v>6</v>
      </c>
      <c r="E168" s="1152">
        <v>0</v>
      </c>
      <c r="F168" s="1153">
        <f t="shared" si="1"/>
        <v>0</v>
      </c>
      <c r="I168" s="1174"/>
    </row>
    <row r="169" spans="1:9" s="1173" customFormat="1">
      <c r="A169" s="1170"/>
      <c r="B169" s="1171" t="s">
        <v>1456</v>
      </c>
      <c r="C169" s="1172" t="s">
        <v>11</v>
      </c>
      <c r="D169" s="1182">
        <v>9</v>
      </c>
      <c r="E169" s="1152">
        <v>0</v>
      </c>
      <c r="F169" s="1153">
        <f t="shared" si="1"/>
        <v>0</v>
      </c>
      <c r="I169" s="1174"/>
    </row>
    <row r="170" spans="1:9" s="1173" customFormat="1" ht="42.75">
      <c r="A170" s="1170"/>
      <c r="B170" s="1171" t="s">
        <v>1457</v>
      </c>
      <c r="C170" s="1172" t="s">
        <v>11</v>
      </c>
      <c r="D170" s="1182">
        <v>1</v>
      </c>
      <c r="E170" s="1152">
        <v>0</v>
      </c>
      <c r="F170" s="1153">
        <f t="shared" si="1"/>
        <v>0</v>
      </c>
      <c r="I170" s="1174"/>
    </row>
    <row r="171" spans="1:9" s="1173" customFormat="1">
      <c r="A171" s="1170"/>
      <c r="B171" s="1171" t="s">
        <v>1458</v>
      </c>
      <c r="C171" s="1172" t="s">
        <v>11</v>
      </c>
      <c r="D171" s="1172">
        <v>7</v>
      </c>
      <c r="E171" s="1152">
        <v>0</v>
      </c>
      <c r="F171" s="1153">
        <f t="shared" si="1"/>
        <v>0</v>
      </c>
      <c r="I171" s="1174"/>
    </row>
    <row r="172" spans="1:9" s="1173" customFormat="1">
      <c r="A172" s="1170"/>
      <c r="B172" s="1171" t="s">
        <v>1459</v>
      </c>
      <c r="C172" s="1162" t="s">
        <v>11</v>
      </c>
      <c r="D172" s="1172">
        <v>7</v>
      </c>
      <c r="E172" s="1152">
        <v>0</v>
      </c>
      <c r="F172" s="1153">
        <f t="shared" si="1"/>
        <v>0</v>
      </c>
      <c r="I172" s="1174"/>
    </row>
    <row r="173" spans="1:9" s="1173" customFormat="1">
      <c r="A173" s="1183"/>
      <c r="B173" s="1184"/>
      <c r="C173" s="1185"/>
      <c r="D173" s="1186"/>
      <c r="E173" s="1187"/>
      <c r="F173" s="1188"/>
      <c r="I173" s="1174"/>
    </row>
    <row r="174" spans="1:9" s="1173" customFormat="1" ht="15.75" thickBot="1">
      <c r="A174" s="1189"/>
      <c r="B174" s="1190" t="s">
        <v>1460</v>
      </c>
      <c r="C174" s="1191"/>
      <c r="D174" s="1191"/>
      <c r="E174" s="1192"/>
      <c r="F174" s="1193">
        <f>SUM(F41:F172)</f>
        <v>0</v>
      </c>
      <c r="I174" s="1174"/>
    </row>
    <row r="175" spans="1:9" s="1173" customFormat="1">
      <c r="A175" s="1194"/>
      <c r="B175" s="1165"/>
      <c r="C175" s="1162"/>
      <c r="D175" s="1162"/>
      <c r="E175" s="1195"/>
      <c r="F175" s="1195"/>
      <c r="I175" s="1174"/>
    </row>
    <row r="176" spans="1:9" s="1173" customFormat="1">
      <c r="A176" s="1194"/>
      <c r="B176" s="1165"/>
      <c r="C176" s="1162"/>
      <c r="D176" s="1162"/>
      <c r="E176" s="1195"/>
      <c r="F176" s="1195"/>
      <c r="I176" s="1174"/>
    </row>
    <row r="177" spans="1:9" s="1173" customFormat="1">
      <c r="A177" s="1194"/>
      <c r="B177" s="1165"/>
      <c r="C177" s="1162"/>
      <c r="D177" s="1162"/>
      <c r="E177" s="1195"/>
      <c r="F177" s="1195"/>
      <c r="I177" s="1174"/>
    </row>
    <row r="178" spans="1:9" s="1173" customFormat="1">
      <c r="A178" s="1194"/>
      <c r="B178" s="1165"/>
      <c r="C178" s="1162"/>
      <c r="D178" s="1162"/>
      <c r="E178" s="1195"/>
      <c r="F178" s="1195"/>
      <c r="I178" s="1174"/>
    </row>
    <row r="179" spans="1:9" s="1173" customFormat="1">
      <c r="A179" s="1194"/>
      <c r="B179" s="1165"/>
      <c r="C179" s="1162"/>
      <c r="D179" s="1162"/>
      <c r="E179" s="1195"/>
      <c r="F179" s="1195"/>
      <c r="I179" s="1174"/>
    </row>
    <row r="180" spans="1:9" s="1173" customFormat="1">
      <c r="A180" s="1194"/>
      <c r="B180" s="1165"/>
      <c r="C180" s="1162"/>
      <c r="D180" s="1162"/>
      <c r="E180" s="1195"/>
      <c r="F180" s="1195"/>
      <c r="I180" s="1174"/>
    </row>
    <row r="181" spans="1:9" s="1173" customFormat="1">
      <c r="A181" s="1194"/>
      <c r="B181" s="1165"/>
      <c r="C181" s="1162"/>
      <c r="D181" s="1162"/>
      <c r="E181" s="1195"/>
      <c r="F181" s="1195"/>
      <c r="I181" s="1174"/>
    </row>
    <row r="182" spans="1:9" s="1173" customFormat="1">
      <c r="A182" s="1194"/>
      <c r="B182" s="1165"/>
      <c r="C182" s="1162"/>
      <c r="D182" s="1162"/>
      <c r="E182" s="1195"/>
      <c r="F182" s="1195"/>
      <c r="I182" s="1174"/>
    </row>
    <row r="183" spans="1:9" s="1173" customFormat="1">
      <c r="A183" s="1194"/>
      <c r="B183" s="1165"/>
      <c r="C183" s="1162"/>
      <c r="D183" s="1162"/>
      <c r="E183" s="1195"/>
      <c r="F183" s="1195"/>
      <c r="I183" s="1174"/>
    </row>
    <row r="184" spans="1:9" s="1173" customFormat="1">
      <c r="A184" s="1194"/>
      <c r="B184" s="1165"/>
      <c r="C184" s="1162"/>
      <c r="D184" s="1162"/>
      <c r="E184" s="1195"/>
      <c r="F184" s="1195"/>
      <c r="I184" s="1174"/>
    </row>
    <row r="185" spans="1:9" s="1173" customFormat="1">
      <c r="A185" s="1194"/>
      <c r="B185" s="1165"/>
      <c r="C185" s="1162"/>
      <c r="D185" s="1162"/>
      <c r="E185" s="1195"/>
      <c r="F185" s="1195"/>
      <c r="I185" s="1174"/>
    </row>
    <row r="186" spans="1:9" s="1173" customFormat="1">
      <c r="A186" s="1194"/>
      <c r="B186" s="1165"/>
      <c r="C186" s="1162"/>
      <c r="D186" s="1162"/>
      <c r="E186" s="1195"/>
      <c r="F186" s="1195"/>
      <c r="I186" s="1174"/>
    </row>
    <row r="187" spans="1:9" s="1173" customFormat="1">
      <c r="A187" s="1194"/>
      <c r="B187" s="1165"/>
      <c r="C187" s="1162"/>
      <c r="D187" s="1162"/>
      <c r="E187" s="1195"/>
      <c r="F187" s="1195"/>
      <c r="I187" s="1174"/>
    </row>
    <row r="188" spans="1:9" s="1173" customFormat="1">
      <c r="A188" s="1194"/>
      <c r="B188" s="1165"/>
      <c r="C188" s="1162"/>
      <c r="D188" s="1162"/>
      <c r="E188" s="1195"/>
      <c r="F188" s="1195"/>
      <c r="I188" s="1174"/>
    </row>
    <row r="189" spans="1:9" s="1173" customFormat="1">
      <c r="A189" s="1194"/>
      <c r="B189" s="1165"/>
      <c r="C189" s="1162"/>
      <c r="D189" s="1162"/>
      <c r="E189" s="1195"/>
      <c r="F189" s="1195"/>
      <c r="I189" s="1174"/>
    </row>
    <row r="190" spans="1:9" s="1173" customFormat="1">
      <c r="A190" s="1194"/>
      <c r="B190" s="1165"/>
      <c r="C190" s="1162"/>
      <c r="D190" s="1162"/>
      <c r="E190" s="1195"/>
      <c r="F190" s="1195"/>
      <c r="I190" s="1174"/>
    </row>
    <row r="191" spans="1:9" s="1173" customFormat="1">
      <c r="A191" s="1194"/>
      <c r="B191" s="1165"/>
      <c r="C191" s="1162"/>
      <c r="D191" s="1162"/>
      <c r="E191" s="1195"/>
      <c r="F191" s="1195"/>
      <c r="I191" s="1174"/>
    </row>
    <row r="192" spans="1:9" s="1173" customFormat="1">
      <c r="A192" s="1194"/>
      <c r="B192" s="1165"/>
      <c r="C192" s="1162"/>
      <c r="D192" s="1162"/>
      <c r="E192" s="1195"/>
      <c r="F192" s="1195"/>
      <c r="I192" s="1174"/>
    </row>
    <row r="193" spans="1:9" s="1173" customFormat="1">
      <c r="A193" s="1194"/>
      <c r="B193" s="1165"/>
      <c r="C193" s="1162"/>
      <c r="D193" s="1162"/>
      <c r="E193" s="1195"/>
      <c r="F193" s="1195"/>
      <c r="I193" s="1174"/>
    </row>
    <row r="194" spans="1:9" s="1173" customFormat="1">
      <c r="A194" s="1194"/>
      <c r="B194" s="1165"/>
      <c r="C194" s="1162"/>
      <c r="D194" s="1162"/>
      <c r="E194" s="1195"/>
      <c r="F194" s="1195"/>
      <c r="I194" s="1174"/>
    </row>
    <row r="195" spans="1:9" s="1173" customFormat="1">
      <c r="A195" s="1194"/>
      <c r="B195" s="1165"/>
      <c r="C195" s="1162"/>
      <c r="D195" s="1162"/>
      <c r="E195" s="1195"/>
      <c r="F195" s="1195"/>
      <c r="I195" s="1174"/>
    </row>
    <row r="196" spans="1:9" s="1173" customFormat="1">
      <c r="A196" s="1194"/>
      <c r="B196" s="1165"/>
      <c r="C196" s="1162"/>
      <c r="D196" s="1162"/>
      <c r="E196" s="1195"/>
      <c r="F196" s="1195"/>
      <c r="I196" s="1174"/>
    </row>
    <row r="197" spans="1:9" s="1173" customFormat="1">
      <c r="A197" s="1194"/>
      <c r="B197" s="1165"/>
      <c r="C197" s="1162"/>
      <c r="D197" s="1162"/>
      <c r="E197" s="1195"/>
      <c r="F197" s="1195"/>
      <c r="I197" s="1174"/>
    </row>
    <row r="198" spans="1:9" s="1173" customFormat="1">
      <c r="A198" s="1194"/>
      <c r="B198" s="1165"/>
      <c r="C198" s="1162"/>
      <c r="D198" s="1162"/>
      <c r="E198" s="1195"/>
      <c r="F198" s="1195"/>
      <c r="I198" s="1174"/>
    </row>
    <row r="199" spans="1:9" s="1173" customFormat="1">
      <c r="A199" s="1194"/>
      <c r="B199" s="1165"/>
      <c r="C199" s="1162"/>
      <c r="D199" s="1162"/>
      <c r="E199" s="1195"/>
      <c r="F199" s="1195"/>
      <c r="I199" s="1174"/>
    </row>
    <row r="200" spans="1:9" s="1173" customFormat="1">
      <c r="A200" s="1194"/>
      <c r="B200" s="1165"/>
      <c r="C200" s="1162"/>
      <c r="D200" s="1162"/>
      <c r="E200" s="1195"/>
      <c r="F200" s="1195"/>
      <c r="I200" s="1174"/>
    </row>
    <row r="201" spans="1:9" s="1173" customFormat="1">
      <c r="A201" s="1194"/>
      <c r="B201" s="1165"/>
      <c r="C201" s="1162"/>
      <c r="D201" s="1162"/>
      <c r="E201" s="1195"/>
      <c r="F201" s="1195"/>
      <c r="I201" s="1174"/>
    </row>
    <row r="202" spans="1:9" s="1173" customFormat="1">
      <c r="A202" s="1194"/>
      <c r="B202" s="1165"/>
      <c r="C202" s="1162"/>
      <c r="D202" s="1162"/>
      <c r="E202" s="1195"/>
      <c r="F202" s="1195"/>
      <c r="I202" s="1174"/>
    </row>
    <row r="203" spans="1:9" s="1173" customFormat="1">
      <c r="A203" s="1194"/>
      <c r="B203" s="1165"/>
      <c r="C203" s="1162"/>
      <c r="D203" s="1162"/>
      <c r="E203" s="1195"/>
      <c r="F203" s="1195"/>
      <c r="I203" s="1174"/>
    </row>
    <row r="205" spans="1:9" ht="15">
      <c r="A205" s="1196" t="s">
        <v>16</v>
      </c>
      <c r="B205" s="1197" t="s">
        <v>1461</v>
      </c>
      <c r="D205" s="1198"/>
      <c r="E205" s="1199"/>
      <c r="F205" s="1199"/>
    </row>
    <row r="206" spans="1:9" ht="15">
      <c r="A206" s="1200"/>
      <c r="B206" s="1201"/>
      <c r="D206" s="1198"/>
      <c r="E206" s="1199"/>
      <c r="F206" s="1199"/>
    </row>
    <row r="207" spans="1:9" ht="230.25" customHeight="1">
      <c r="A207" s="1200">
        <v>1</v>
      </c>
      <c r="B207" s="1161" t="s">
        <v>1462</v>
      </c>
      <c r="E207" s="1199"/>
      <c r="F207" s="1199"/>
    </row>
    <row r="208" spans="1:9" ht="99.75">
      <c r="A208" s="1200"/>
      <c r="B208" s="1202" t="s">
        <v>1463</v>
      </c>
      <c r="E208" s="1199"/>
      <c r="F208" s="1199"/>
    </row>
    <row r="209" spans="1:6" ht="42.75">
      <c r="A209" s="1200"/>
      <c r="B209" s="1202" t="s">
        <v>1464</v>
      </c>
      <c r="D209" s="1203"/>
      <c r="E209" s="1199"/>
      <c r="F209" s="1199"/>
    </row>
    <row r="210" spans="1:6" ht="57">
      <c r="A210" s="1200"/>
      <c r="B210" s="1202" t="s">
        <v>1465</v>
      </c>
      <c r="D210" s="1203"/>
      <c r="E210" s="1199"/>
      <c r="F210" s="1199"/>
    </row>
    <row r="211" spans="1:6" ht="28.5">
      <c r="A211" s="1200"/>
      <c r="B211" s="1202" t="s">
        <v>1466</v>
      </c>
      <c r="D211" s="1203"/>
      <c r="E211" s="1199"/>
      <c r="F211" s="1199"/>
    </row>
    <row r="212" spans="1:6" ht="71.25">
      <c r="A212" s="1200"/>
      <c r="B212" s="1202" t="s">
        <v>1467</v>
      </c>
      <c r="D212" s="1203"/>
      <c r="E212" s="1199"/>
      <c r="F212" s="1199"/>
    </row>
    <row r="213" spans="1:6" ht="28.5">
      <c r="A213" s="1200"/>
      <c r="B213" s="1202" t="s">
        <v>1468</v>
      </c>
      <c r="C213" s="1136"/>
      <c r="D213" s="1136"/>
      <c r="E213" s="1136"/>
      <c r="F213" s="1136"/>
    </row>
    <row r="214" spans="1:6" ht="42.75">
      <c r="A214" s="1200"/>
      <c r="B214" s="1202" t="s">
        <v>1469</v>
      </c>
      <c r="C214" s="1136"/>
      <c r="D214" s="1136"/>
      <c r="E214" s="1136"/>
      <c r="F214" s="1136"/>
    </row>
    <row r="215" spans="1:6" ht="57">
      <c r="A215" s="1200"/>
      <c r="B215" s="1202" t="s">
        <v>1470</v>
      </c>
      <c r="C215" s="1136"/>
      <c r="D215" s="1136"/>
      <c r="E215" s="1136"/>
      <c r="F215" s="1136"/>
    </row>
    <row r="216" spans="1:6" ht="71.25">
      <c r="A216" s="1200"/>
      <c r="B216" s="1161" t="s">
        <v>1471</v>
      </c>
      <c r="C216" s="1136"/>
      <c r="D216" s="1136"/>
      <c r="E216" s="1136"/>
      <c r="F216" s="1136"/>
    </row>
    <row r="217" spans="1:6" ht="85.5">
      <c r="A217" s="1200"/>
      <c r="B217" s="1161" t="s">
        <v>1472</v>
      </c>
      <c r="E217" s="1199"/>
      <c r="F217" s="1199"/>
    </row>
    <row r="218" spans="1:6" ht="42.75">
      <c r="A218" s="1200"/>
      <c r="B218" s="1202" t="s">
        <v>1473</v>
      </c>
      <c r="C218" s="1162" t="s">
        <v>130</v>
      </c>
      <c r="D218" s="1162">
        <v>1</v>
      </c>
      <c r="E218" s="1152">
        <v>0</v>
      </c>
      <c r="F218" s="1153">
        <f>PRODUCT(D218:E218)</f>
        <v>0</v>
      </c>
    </row>
    <row r="219" spans="1:6">
      <c r="A219" s="1200"/>
      <c r="B219" s="1161"/>
    </row>
    <row r="220" spans="1:6" ht="242.25">
      <c r="A220" s="1204">
        <v>2</v>
      </c>
      <c r="B220" s="1171" t="s">
        <v>1474</v>
      </c>
      <c r="C220" s="1150"/>
      <c r="D220" s="1150"/>
      <c r="E220" s="1205"/>
      <c r="F220" s="1205"/>
    </row>
    <row r="221" spans="1:6" ht="42.75">
      <c r="A221" s="1204"/>
      <c r="B221" s="1180" t="s">
        <v>1475</v>
      </c>
      <c r="C221" s="1172" t="s">
        <v>340</v>
      </c>
      <c r="D221" s="1206">
        <v>31</v>
      </c>
      <c r="E221" s="1152">
        <v>0</v>
      </c>
      <c r="F221" s="1153">
        <f>PRODUCT(D221:E221)</f>
        <v>0</v>
      </c>
    </row>
    <row r="222" spans="1:6">
      <c r="A222" s="1204"/>
      <c r="B222" s="1180"/>
      <c r="C222" s="1172"/>
      <c r="D222" s="1206"/>
      <c r="E222" s="1152"/>
      <c r="F222" s="1153"/>
    </row>
    <row r="223" spans="1:6" ht="219.75" customHeight="1">
      <c r="A223" s="1204">
        <v>3</v>
      </c>
      <c r="B223" s="1207" t="s">
        <v>1476</v>
      </c>
      <c r="C223" s="1208" t="s">
        <v>130</v>
      </c>
      <c r="D223" s="1208">
        <v>1</v>
      </c>
      <c r="E223" s="1152">
        <v>0</v>
      </c>
      <c r="F223" s="1153">
        <f>PRODUCT(D223:E223)</f>
        <v>0</v>
      </c>
    </row>
    <row r="224" spans="1:6">
      <c r="A224" s="1204"/>
      <c r="C224" s="1136"/>
      <c r="D224" s="1136"/>
      <c r="E224" s="1152"/>
      <c r="F224" s="1153"/>
    </row>
    <row r="225" spans="1:6" ht="288.75" customHeight="1">
      <c r="A225" s="1204">
        <v>4</v>
      </c>
      <c r="B225" s="1207" t="s">
        <v>1477</v>
      </c>
      <c r="C225" s="1208" t="s">
        <v>130</v>
      </c>
      <c r="D225" s="1208">
        <v>1</v>
      </c>
      <c r="E225" s="1152">
        <v>0</v>
      </c>
      <c r="F225" s="1153">
        <f>PRODUCT(D225:E225)</f>
        <v>0</v>
      </c>
    </row>
    <row r="226" spans="1:6">
      <c r="A226" s="1200"/>
      <c r="B226" s="1161"/>
      <c r="E226" s="1199"/>
      <c r="F226" s="1199"/>
    </row>
    <row r="227" spans="1:6" ht="114">
      <c r="A227" s="1209">
        <v>5</v>
      </c>
      <c r="B227" s="1171" t="s">
        <v>1478</v>
      </c>
      <c r="C227" s="1162" t="s">
        <v>130</v>
      </c>
      <c r="D227" s="1162">
        <v>1</v>
      </c>
      <c r="E227" s="1152">
        <v>0</v>
      </c>
      <c r="F227" s="1153">
        <f>PRODUCT(D227:E227)</f>
        <v>0</v>
      </c>
    </row>
    <row r="228" spans="1:6">
      <c r="A228" s="1200"/>
      <c r="B228" s="1161"/>
      <c r="E228" s="1199"/>
      <c r="F228" s="1199"/>
    </row>
    <row r="229" spans="1:6" ht="107.25" customHeight="1">
      <c r="A229" s="1209">
        <v>6</v>
      </c>
      <c r="B229" s="1171" t="s">
        <v>1479</v>
      </c>
      <c r="C229" s="1162" t="s">
        <v>130</v>
      </c>
      <c r="D229" s="1162">
        <v>1</v>
      </c>
      <c r="E229" s="1152">
        <v>0</v>
      </c>
      <c r="F229" s="1153">
        <f>PRODUCT(D229:E229)</f>
        <v>0</v>
      </c>
    </row>
    <row r="230" spans="1:6">
      <c r="A230" s="1200"/>
      <c r="B230" s="1161"/>
      <c r="E230" s="1199"/>
      <c r="F230" s="1199"/>
    </row>
    <row r="231" spans="1:6" ht="42.75">
      <c r="A231" s="1209">
        <v>7</v>
      </c>
      <c r="B231" s="1171" t="s">
        <v>1480</v>
      </c>
      <c r="D231" s="1150"/>
      <c r="E231" s="1199"/>
      <c r="F231" s="1199"/>
    </row>
    <row r="232" spans="1:6" ht="42.75">
      <c r="A232" s="1209"/>
      <c r="B232" s="1180" t="s">
        <v>1481</v>
      </c>
      <c r="C232" s="1162" t="s">
        <v>130</v>
      </c>
      <c r="D232" s="1172">
        <v>2</v>
      </c>
      <c r="E232" s="1152">
        <v>0</v>
      </c>
      <c r="F232" s="1153">
        <f>PRODUCT(D232:E232)</f>
        <v>0</v>
      </c>
    </row>
    <row r="233" spans="1:6">
      <c r="A233" s="1200"/>
      <c r="B233" s="1161"/>
      <c r="E233" s="1199"/>
      <c r="F233" s="1199"/>
    </row>
    <row r="234" spans="1:6" ht="57">
      <c r="A234" s="1200">
        <v>8</v>
      </c>
      <c r="B234" s="1161" t="s">
        <v>1482</v>
      </c>
      <c r="C234" s="1210"/>
      <c r="D234" s="1210"/>
      <c r="E234" s="1199"/>
      <c r="F234" s="1199"/>
    </row>
    <row r="235" spans="1:6">
      <c r="A235" s="1200"/>
      <c r="B235" s="1161" t="s">
        <v>1392</v>
      </c>
      <c r="C235" s="1162" t="s">
        <v>130</v>
      </c>
      <c r="D235" s="1162">
        <v>2</v>
      </c>
      <c r="E235" s="1152">
        <v>0</v>
      </c>
      <c r="F235" s="1153">
        <f>PRODUCT(D235:E235)</f>
        <v>0</v>
      </c>
    </row>
    <row r="236" spans="1:6">
      <c r="A236" s="1200"/>
      <c r="B236" s="1161" t="s">
        <v>1394</v>
      </c>
      <c r="C236" s="1162" t="s">
        <v>130</v>
      </c>
      <c r="D236" s="1162">
        <v>2</v>
      </c>
      <c r="E236" s="1152">
        <v>0</v>
      </c>
      <c r="F236" s="1153">
        <f>PRODUCT(D236:E236)</f>
        <v>0</v>
      </c>
    </row>
    <row r="237" spans="1:6">
      <c r="A237" s="1200"/>
      <c r="B237" s="1161" t="s">
        <v>1483</v>
      </c>
      <c r="C237" s="1162" t="s">
        <v>130</v>
      </c>
      <c r="D237" s="1162">
        <v>14</v>
      </c>
      <c r="E237" s="1152">
        <v>0</v>
      </c>
      <c r="F237" s="1153">
        <f>PRODUCT(D237:E237)</f>
        <v>0</v>
      </c>
    </row>
    <row r="238" spans="1:6">
      <c r="A238" s="1200"/>
      <c r="B238" s="1161"/>
      <c r="E238" s="1152"/>
      <c r="F238" s="1153"/>
    </row>
    <row r="239" spans="1:6" ht="57">
      <c r="A239" s="1200">
        <v>9</v>
      </c>
      <c r="B239" s="1161" t="s">
        <v>1484</v>
      </c>
      <c r="E239" s="1199"/>
      <c r="F239" s="1199"/>
    </row>
    <row r="240" spans="1:6">
      <c r="A240" s="1200"/>
      <c r="B240" s="1161" t="s">
        <v>1483</v>
      </c>
      <c r="C240" s="1162" t="s">
        <v>130</v>
      </c>
      <c r="D240" s="1162">
        <v>1</v>
      </c>
      <c r="E240" s="1152">
        <v>0</v>
      </c>
      <c r="F240" s="1153">
        <f>PRODUCT(D240:E240)</f>
        <v>0</v>
      </c>
    </row>
    <row r="241" spans="1:6">
      <c r="A241" s="1200"/>
      <c r="B241" s="1161"/>
      <c r="E241" s="1199"/>
      <c r="F241" s="1199"/>
    </row>
    <row r="242" spans="1:6" ht="99.75">
      <c r="A242" s="1200">
        <v>10</v>
      </c>
      <c r="B242" s="1161" t="s">
        <v>1485</v>
      </c>
      <c r="E242" s="1199"/>
      <c r="F242" s="1199"/>
    </row>
    <row r="243" spans="1:6">
      <c r="A243" s="1200"/>
      <c r="B243" s="1161" t="s">
        <v>1486</v>
      </c>
      <c r="C243" s="1162" t="s">
        <v>130</v>
      </c>
      <c r="D243" s="1162">
        <v>1</v>
      </c>
      <c r="E243" s="1152">
        <v>0</v>
      </c>
      <c r="F243" s="1153">
        <f>PRODUCT(D243:E243)</f>
        <v>0</v>
      </c>
    </row>
    <row r="244" spans="1:6">
      <c r="A244" s="1200"/>
      <c r="E244" s="1199"/>
      <c r="F244" s="1199"/>
    </row>
    <row r="245" spans="1:6" ht="28.5">
      <c r="A245" s="1166">
        <v>11</v>
      </c>
      <c r="B245" s="1163" t="s">
        <v>1487</v>
      </c>
      <c r="C245" s="1162" t="s">
        <v>130</v>
      </c>
      <c r="D245" s="1162">
        <v>4</v>
      </c>
      <c r="E245" s="1152">
        <v>0</v>
      </c>
      <c r="F245" s="1153">
        <f>PRODUCT(D245:E245)</f>
        <v>0</v>
      </c>
    </row>
    <row r="246" spans="1:6">
      <c r="A246" s="1166"/>
      <c r="B246" s="1163"/>
      <c r="E246" s="1199"/>
      <c r="F246" s="1199"/>
    </row>
    <row r="247" spans="1:6" ht="71.25">
      <c r="A247" s="1166">
        <v>12</v>
      </c>
      <c r="B247" s="1161" t="s">
        <v>1488</v>
      </c>
      <c r="E247" s="1199"/>
      <c r="F247" s="1199"/>
    </row>
    <row r="248" spans="1:6">
      <c r="A248" s="1166"/>
      <c r="B248" s="1163" t="s">
        <v>1489</v>
      </c>
      <c r="C248" s="1162" t="s">
        <v>340</v>
      </c>
      <c r="D248" s="1181">
        <v>6</v>
      </c>
      <c r="E248" s="1152">
        <v>0</v>
      </c>
      <c r="F248" s="1153">
        <f>PRODUCT(D248:E248)</f>
        <v>0</v>
      </c>
    </row>
    <row r="249" spans="1:6">
      <c r="A249" s="1166"/>
      <c r="B249" s="1163" t="s">
        <v>1490</v>
      </c>
      <c r="C249" s="1162" t="s">
        <v>340</v>
      </c>
      <c r="D249" s="1181">
        <v>10</v>
      </c>
      <c r="E249" s="1152">
        <v>0</v>
      </c>
      <c r="F249" s="1153">
        <f>PRODUCT(D249:E249)</f>
        <v>0</v>
      </c>
    </row>
    <row r="250" spans="1:6">
      <c r="A250" s="1166"/>
      <c r="B250" s="1163" t="s">
        <v>1491</v>
      </c>
      <c r="C250" s="1162" t="s">
        <v>340</v>
      </c>
      <c r="D250" s="1167">
        <v>58</v>
      </c>
      <c r="E250" s="1152">
        <v>0</v>
      </c>
      <c r="F250" s="1153">
        <f>PRODUCT(D250:E250)</f>
        <v>0</v>
      </c>
    </row>
    <row r="251" spans="1:6">
      <c r="A251" s="1166"/>
      <c r="B251" s="1163" t="s">
        <v>1492</v>
      </c>
      <c r="C251" s="1162" t="s">
        <v>340</v>
      </c>
      <c r="D251" s="1167">
        <v>52</v>
      </c>
      <c r="E251" s="1152">
        <v>0</v>
      </c>
      <c r="F251" s="1153">
        <f>PRODUCT(D251:E251)</f>
        <v>0</v>
      </c>
    </row>
    <row r="252" spans="1:6">
      <c r="A252" s="1166"/>
      <c r="B252" s="1163"/>
      <c r="D252" s="1167"/>
      <c r="E252" s="1199"/>
      <c r="F252" s="1199"/>
    </row>
    <row r="253" spans="1:6" ht="57">
      <c r="A253" s="1166">
        <v>13</v>
      </c>
      <c r="B253" s="1161" t="s">
        <v>1493</v>
      </c>
      <c r="C253" s="1162" t="s">
        <v>130</v>
      </c>
      <c r="D253" s="1162">
        <v>4</v>
      </c>
      <c r="E253" s="1152">
        <v>0</v>
      </c>
      <c r="F253" s="1153">
        <f>PRODUCT(D253:E253)</f>
        <v>0</v>
      </c>
    </row>
    <row r="254" spans="1:6">
      <c r="A254" s="1166"/>
      <c r="B254" s="1166"/>
      <c r="E254" s="1199"/>
      <c r="F254" s="1199"/>
    </row>
    <row r="255" spans="1:6" ht="42.75">
      <c r="A255" s="1166">
        <v>14</v>
      </c>
      <c r="B255" s="1161" t="s">
        <v>1494</v>
      </c>
      <c r="C255" s="1162" t="s">
        <v>130</v>
      </c>
      <c r="D255" s="1162">
        <v>1</v>
      </c>
      <c r="E255" s="1152">
        <v>0</v>
      </c>
      <c r="F255" s="1153">
        <f>PRODUCT(D255:E255)</f>
        <v>0</v>
      </c>
    </row>
    <row r="256" spans="1:6">
      <c r="A256" s="1166"/>
      <c r="B256" s="1161"/>
      <c r="E256" s="1199"/>
      <c r="F256" s="1199"/>
    </row>
    <row r="257" spans="1:9" ht="42.75">
      <c r="A257" s="1166">
        <v>15</v>
      </c>
      <c r="B257" s="1161" t="s">
        <v>1495</v>
      </c>
      <c r="C257" s="1162" t="s">
        <v>130</v>
      </c>
      <c r="D257" s="1162">
        <v>1</v>
      </c>
      <c r="E257" s="1152">
        <v>0</v>
      </c>
      <c r="F257" s="1153">
        <f>PRODUCT(D257:E257)</f>
        <v>0</v>
      </c>
    </row>
    <row r="258" spans="1:9">
      <c r="A258" s="1166"/>
      <c r="B258" s="1161"/>
      <c r="E258" s="1199"/>
      <c r="F258" s="1199"/>
    </row>
    <row r="259" spans="1:9" ht="71.25">
      <c r="A259" s="1200">
        <v>16</v>
      </c>
      <c r="B259" s="1161" t="s">
        <v>1496</v>
      </c>
      <c r="E259" s="1199"/>
      <c r="F259" s="1199"/>
    </row>
    <row r="260" spans="1:9">
      <c r="A260" s="1200"/>
      <c r="B260" s="1139" t="s">
        <v>1392</v>
      </c>
      <c r="C260" s="1162" t="s">
        <v>130</v>
      </c>
      <c r="D260" s="1162">
        <v>6</v>
      </c>
      <c r="E260" s="1152">
        <v>0</v>
      </c>
      <c r="F260" s="1153">
        <f>PRODUCT(D260:E260)</f>
        <v>0</v>
      </c>
    </row>
    <row r="261" spans="1:9">
      <c r="A261" s="1200"/>
      <c r="B261" s="1211"/>
      <c r="C261" s="1181"/>
      <c r="D261" s="1181"/>
      <c r="E261" s="1199"/>
      <c r="F261" s="1199"/>
    </row>
    <row r="262" spans="1:9" s="1214" customFormat="1" ht="99.75">
      <c r="A262" s="1212">
        <v>17</v>
      </c>
      <c r="B262" s="1211" t="s">
        <v>1497</v>
      </c>
      <c r="C262" s="1213" t="s">
        <v>130</v>
      </c>
      <c r="D262" s="1213">
        <v>1</v>
      </c>
      <c r="E262" s="1152">
        <v>0</v>
      </c>
      <c r="F262" s="1153">
        <f>PRODUCT(D262:E262)</f>
        <v>0</v>
      </c>
      <c r="I262" s="1215"/>
    </row>
    <row r="263" spans="1:9" s="1214" customFormat="1">
      <c r="A263" s="1216"/>
      <c r="B263" s="1217"/>
      <c r="C263" s="1186"/>
      <c r="D263" s="1186"/>
      <c r="E263" s="1218"/>
      <c r="F263" s="1188"/>
      <c r="I263" s="1215"/>
    </row>
    <row r="264" spans="1:9" s="1214" customFormat="1" ht="15.75" thickBot="1">
      <c r="A264" s="1219"/>
      <c r="B264" s="1220" t="s">
        <v>1498</v>
      </c>
      <c r="C264" s="1221"/>
      <c r="D264" s="1221"/>
      <c r="E264" s="1222"/>
      <c r="F264" s="1223">
        <f>SUM(F207:F262)</f>
        <v>0</v>
      </c>
      <c r="I264" s="1215"/>
    </row>
    <row r="265" spans="1:9" s="1214" customFormat="1">
      <c r="A265" s="1212"/>
      <c r="B265" s="1224"/>
      <c r="C265" s="1213"/>
      <c r="D265" s="1213"/>
      <c r="E265" s="1225"/>
      <c r="F265" s="1225"/>
      <c r="I265" s="1215"/>
    </row>
    <row r="266" spans="1:9" ht="15">
      <c r="A266" s="1226"/>
      <c r="B266" s="1227"/>
      <c r="C266" s="1213"/>
      <c r="D266" s="1213"/>
      <c r="E266" s="1228"/>
      <c r="F266" s="1228"/>
    </row>
    <row r="267" spans="1:9" ht="15">
      <c r="A267" s="1196" t="s">
        <v>51</v>
      </c>
      <c r="B267" s="1197" t="s">
        <v>1499</v>
      </c>
      <c r="C267" s="1213"/>
      <c r="D267" s="1213"/>
      <c r="E267" s="1228"/>
      <c r="F267" s="1228"/>
    </row>
    <row r="268" spans="1:9" ht="15">
      <c r="A268" s="1196"/>
      <c r="B268" s="1229"/>
      <c r="C268" s="1213"/>
      <c r="D268" s="1213"/>
      <c r="E268" s="1228"/>
      <c r="F268" s="1228"/>
    </row>
    <row r="269" spans="1:9" ht="128.25">
      <c r="A269" s="1160" t="s">
        <v>1500</v>
      </c>
      <c r="B269" s="1171" t="s">
        <v>1501</v>
      </c>
      <c r="C269" s="1172" t="s">
        <v>340</v>
      </c>
      <c r="D269" s="1213">
        <v>2066</v>
      </c>
      <c r="E269" s="1152">
        <v>0</v>
      </c>
      <c r="F269" s="1153">
        <f>PRODUCT(D269:E269)</f>
        <v>0</v>
      </c>
    </row>
    <row r="270" spans="1:9">
      <c r="A270" s="1160"/>
      <c r="B270" s="1161"/>
      <c r="C270" s="1150"/>
      <c r="D270" s="1213"/>
      <c r="E270" s="1228"/>
      <c r="F270" s="1228"/>
    </row>
    <row r="271" spans="1:9" ht="228">
      <c r="A271" s="1166">
        <v>2</v>
      </c>
      <c r="B271" s="1171" t="s">
        <v>1502</v>
      </c>
      <c r="C271" s="1150"/>
      <c r="D271" s="1213"/>
      <c r="E271" s="1228"/>
      <c r="F271" s="1228"/>
    </row>
    <row r="272" spans="1:9">
      <c r="A272" s="1166"/>
      <c r="B272" s="1161" t="s">
        <v>1503</v>
      </c>
      <c r="C272" s="1172" t="s">
        <v>130</v>
      </c>
      <c r="D272" s="1213">
        <v>1</v>
      </c>
      <c r="E272" s="1152">
        <v>0</v>
      </c>
      <c r="F272" s="1153">
        <f>PRODUCT(D272:E272)</f>
        <v>0</v>
      </c>
    </row>
    <row r="273" spans="1:6">
      <c r="A273" s="1166"/>
      <c r="B273" s="1161" t="s">
        <v>1504</v>
      </c>
      <c r="C273" s="1172" t="s">
        <v>130</v>
      </c>
      <c r="D273" s="1213">
        <v>1</v>
      </c>
      <c r="E273" s="1152">
        <v>0</v>
      </c>
      <c r="F273" s="1153">
        <f>PRODUCT(D273:E273)</f>
        <v>0</v>
      </c>
    </row>
    <row r="274" spans="1:6">
      <c r="A274" s="1230"/>
      <c r="B274" s="1231"/>
      <c r="C274" s="1150"/>
      <c r="D274" s="1213"/>
      <c r="E274" s="1228"/>
      <c r="F274" s="1228"/>
    </row>
    <row r="275" spans="1:6" ht="42.75">
      <c r="A275" s="1200">
        <v>3</v>
      </c>
      <c r="B275" s="1232" t="s">
        <v>1505</v>
      </c>
      <c r="C275" s="1233"/>
      <c r="D275" s="1213"/>
      <c r="E275" s="1228"/>
      <c r="F275" s="1228"/>
    </row>
    <row r="276" spans="1:6">
      <c r="A276" s="1230"/>
      <c r="B276" s="1161" t="s">
        <v>1503</v>
      </c>
      <c r="C276" s="1172" t="s">
        <v>130</v>
      </c>
      <c r="D276" s="1213">
        <v>1</v>
      </c>
      <c r="E276" s="1152">
        <v>0</v>
      </c>
      <c r="F276" s="1153">
        <f>PRODUCT(D276:E276)</f>
        <v>0</v>
      </c>
    </row>
    <row r="277" spans="1:6">
      <c r="A277" s="1230"/>
      <c r="B277" s="1161" t="s">
        <v>1504</v>
      </c>
      <c r="C277" s="1172" t="s">
        <v>130</v>
      </c>
      <c r="D277" s="1213">
        <v>1</v>
      </c>
      <c r="E277" s="1152">
        <v>0</v>
      </c>
      <c r="F277" s="1153">
        <f>PRODUCT(D277:E277)</f>
        <v>0</v>
      </c>
    </row>
    <row r="278" spans="1:6">
      <c r="A278" s="1230"/>
      <c r="B278" s="1231"/>
      <c r="C278" s="1150"/>
      <c r="D278" s="1213"/>
      <c r="E278" s="1228"/>
      <c r="F278" s="1228"/>
    </row>
    <row r="279" spans="1:6" ht="128.25">
      <c r="A279" s="1200">
        <v>4</v>
      </c>
      <c r="B279" s="1232" t="s">
        <v>1506</v>
      </c>
      <c r="C279" s="1162" t="s">
        <v>10</v>
      </c>
      <c r="D279" s="1213">
        <v>244</v>
      </c>
      <c r="E279" s="1152">
        <v>0</v>
      </c>
      <c r="F279" s="1153">
        <f>PRODUCT(D279:E279)</f>
        <v>0</v>
      </c>
    </row>
    <row r="280" spans="1:6">
      <c r="A280" s="1230"/>
      <c r="B280" s="1231"/>
      <c r="C280" s="1150"/>
      <c r="D280" s="1213"/>
      <c r="E280" s="1228"/>
      <c r="F280" s="1228"/>
    </row>
    <row r="281" spans="1:6" ht="32.25" customHeight="1">
      <c r="A281" s="1212">
        <v>5</v>
      </c>
      <c r="B281" s="1161" t="s">
        <v>1507</v>
      </c>
      <c r="C281" s="1213" t="s">
        <v>5</v>
      </c>
      <c r="D281" s="1213">
        <v>16</v>
      </c>
      <c r="E281" s="1152">
        <v>0</v>
      </c>
      <c r="F281" s="1153">
        <f>PRODUCT(D281:E281)</f>
        <v>0</v>
      </c>
    </row>
    <row r="282" spans="1:6">
      <c r="A282" s="1212"/>
      <c r="B282" s="1161"/>
      <c r="C282" s="1213"/>
      <c r="D282" s="1213"/>
      <c r="E282" s="1228"/>
      <c r="F282" s="1228"/>
    </row>
    <row r="283" spans="1:6" ht="57">
      <c r="A283" s="1212">
        <v>6</v>
      </c>
      <c r="B283" s="1161" t="s">
        <v>1508</v>
      </c>
      <c r="C283" s="1213" t="s">
        <v>130</v>
      </c>
      <c r="D283" s="1213">
        <v>1</v>
      </c>
      <c r="E283" s="1152">
        <v>0</v>
      </c>
      <c r="F283" s="1153">
        <f>PRODUCT(D283:E283)</f>
        <v>0</v>
      </c>
    </row>
    <row r="284" spans="1:6">
      <c r="A284" s="1230"/>
      <c r="B284" s="1231"/>
      <c r="C284" s="1150"/>
      <c r="D284" s="1213"/>
      <c r="E284" s="1228"/>
      <c r="F284" s="1228"/>
    </row>
    <row r="285" spans="1:6" ht="33.75" customHeight="1">
      <c r="A285" s="1200">
        <v>7</v>
      </c>
      <c r="B285" s="1161" t="s">
        <v>1509</v>
      </c>
      <c r="C285" s="1162" t="s">
        <v>340</v>
      </c>
      <c r="D285" s="1213">
        <v>25</v>
      </c>
      <c r="E285" s="1152">
        <v>0</v>
      </c>
      <c r="F285" s="1153">
        <f>PRODUCT(D285:E285)</f>
        <v>0</v>
      </c>
    </row>
    <row r="286" spans="1:6">
      <c r="A286" s="1212"/>
      <c r="B286" s="1234"/>
      <c r="C286" s="1213"/>
      <c r="D286" s="1213"/>
      <c r="E286" s="1228"/>
      <c r="F286" s="1228"/>
    </row>
    <row r="287" spans="1:6" ht="42.75">
      <c r="A287" s="1200">
        <v>8</v>
      </c>
      <c r="B287" s="1161" t="s">
        <v>1510</v>
      </c>
      <c r="C287" s="1162" t="s">
        <v>11</v>
      </c>
      <c r="D287" s="1213">
        <v>15</v>
      </c>
      <c r="E287" s="1152">
        <v>0</v>
      </c>
      <c r="F287" s="1153">
        <f>PRODUCT(D287:E287)</f>
        <v>0</v>
      </c>
    </row>
    <row r="288" spans="1:6" ht="42.75">
      <c r="A288" s="1212"/>
      <c r="B288" s="1235" t="s">
        <v>1511</v>
      </c>
      <c r="C288" s="1213"/>
      <c r="D288" s="1213"/>
      <c r="E288" s="1228"/>
      <c r="F288" s="1153"/>
    </row>
    <row r="289" spans="1:6">
      <c r="A289" s="1236"/>
      <c r="B289" s="1237"/>
      <c r="C289" s="1186"/>
      <c r="D289" s="1186"/>
      <c r="E289" s="1238"/>
      <c r="F289" s="1188"/>
    </row>
    <row r="290" spans="1:6" ht="15.75" thickBot="1">
      <c r="A290" s="1189"/>
      <c r="B290" s="1239" t="s">
        <v>1512</v>
      </c>
      <c r="C290" s="1191"/>
      <c r="D290" s="1191"/>
      <c r="E290" s="1192"/>
      <c r="F290" s="1193">
        <f>SUM(F269:F287)</f>
        <v>0</v>
      </c>
    </row>
    <row r="291" spans="1:6">
      <c r="A291" s="1226"/>
      <c r="B291" s="1161"/>
      <c r="C291" s="1213"/>
      <c r="D291" s="1213"/>
      <c r="E291" s="1228"/>
      <c r="F291" s="1228"/>
    </row>
    <row r="292" spans="1:6">
      <c r="A292" s="1226"/>
      <c r="B292" s="1161"/>
      <c r="C292" s="1213"/>
      <c r="D292" s="1213"/>
      <c r="E292" s="1228"/>
      <c r="F292" s="1228"/>
    </row>
    <row r="293" spans="1:6">
      <c r="A293" s="1226"/>
      <c r="B293" s="1161"/>
      <c r="C293" s="1213"/>
      <c r="D293" s="1213"/>
      <c r="E293" s="1228"/>
      <c r="F293" s="1228"/>
    </row>
    <row r="294" spans="1:6">
      <c r="A294" s="1226"/>
      <c r="B294" s="1161"/>
      <c r="C294" s="1213"/>
      <c r="D294" s="1213"/>
      <c r="E294" s="1228"/>
      <c r="F294" s="1228"/>
    </row>
    <row r="295" spans="1:6">
      <c r="A295" s="1226"/>
      <c r="B295" s="1161"/>
      <c r="C295" s="1213"/>
      <c r="D295" s="1213"/>
      <c r="E295" s="1228"/>
      <c r="F295" s="1228"/>
    </row>
    <row r="296" spans="1:6">
      <c r="A296" s="1226"/>
      <c r="B296" s="1161"/>
      <c r="C296" s="1213"/>
      <c r="D296" s="1213"/>
      <c r="E296" s="1228"/>
      <c r="F296" s="1228"/>
    </row>
    <row r="297" spans="1:6">
      <c r="A297" s="1226"/>
      <c r="B297" s="1161"/>
      <c r="C297" s="1213"/>
      <c r="D297" s="1213"/>
      <c r="E297" s="1228"/>
      <c r="F297" s="1228"/>
    </row>
    <row r="298" spans="1:6">
      <c r="A298" s="1226"/>
      <c r="B298" s="1161"/>
      <c r="C298" s="1213"/>
      <c r="D298" s="1213"/>
      <c r="E298" s="1228"/>
      <c r="F298" s="1228"/>
    </row>
    <row r="299" spans="1:6">
      <c r="A299" s="1226"/>
      <c r="B299" s="1161"/>
      <c r="C299" s="1213"/>
      <c r="D299" s="1213"/>
      <c r="E299" s="1228"/>
      <c r="F299" s="1228"/>
    </row>
    <row r="300" spans="1:6">
      <c r="A300" s="1226"/>
      <c r="B300" s="1161"/>
      <c r="C300" s="1213"/>
      <c r="D300" s="1213"/>
      <c r="E300" s="1228"/>
      <c r="F300" s="1228"/>
    </row>
    <row r="301" spans="1:6">
      <c r="A301" s="1226"/>
      <c r="B301" s="1161"/>
      <c r="C301" s="1213"/>
      <c r="D301" s="1213"/>
      <c r="E301" s="1228"/>
      <c r="F301" s="1228"/>
    </row>
    <row r="302" spans="1:6">
      <c r="A302" s="1226"/>
      <c r="B302" s="1161"/>
      <c r="C302" s="1213"/>
      <c r="D302" s="1213"/>
      <c r="E302" s="1228"/>
      <c r="F302" s="1228"/>
    </row>
    <row r="303" spans="1:6">
      <c r="A303" s="1226"/>
      <c r="B303" s="1161"/>
      <c r="C303" s="1213"/>
      <c r="D303" s="1213"/>
      <c r="E303" s="1228"/>
      <c r="F303" s="1228"/>
    </row>
    <row r="304" spans="1:6">
      <c r="A304" s="1226"/>
      <c r="B304" s="1161"/>
      <c r="C304" s="1213"/>
      <c r="D304" s="1213"/>
      <c r="E304" s="1228"/>
      <c r="F304" s="1228"/>
    </row>
    <row r="305" spans="1:6">
      <c r="A305" s="1226"/>
      <c r="B305" s="1161"/>
      <c r="C305" s="1213"/>
      <c r="D305" s="1213"/>
      <c r="E305" s="1228"/>
      <c r="F305" s="1228"/>
    </row>
    <row r="306" spans="1:6">
      <c r="A306" s="1226"/>
      <c r="B306" s="1161"/>
      <c r="C306" s="1213"/>
      <c r="D306" s="1213"/>
      <c r="E306" s="1228"/>
      <c r="F306" s="1228"/>
    </row>
    <row r="307" spans="1:6">
      <c r="A307" s="1226"/>
      <c r="B307" s="1161"/>
      <c r="C307" s="1213"/>
      <c r="D307" s="1213"/>
      <c r="E307" s="1228"/>
      <c r="F307" s="1228"/>
    </row>
    <row r="308" spans="1:6">
      <c r="A308" s="1226"/>
      <c r="B308" s="1161"/>
      <c r="C308" s="1213"/>
      <c r="D308" s="1213"/>
      <c r="E308" s="1228"/>
      <c r="F308" s="1228"/>
    </row>
    <row r="309" spans="1:6">
      <c r="A309" s="1226"/>
      <c r="B309" s="1161"/>
      <c r="C309" s="1213"/>
      <c r="D309" s="1213"/>
      <c r="E309" s="1228"/>
      <c r="F309" s="1228"/>
    </row>
    <row r="310" spans="1:6">
      <c r="A310" s="1226"/>
      <c r="B310" s="1161"/>
      <c r="C310" s="1213"/>
      <c r="D310" s="1213"/>
      <c r="E310" s="1228"/>
      <c r="F310" s="1228"/>
    </row>
    <row r="311" spans="1:6">
      <c r="A311" s="1226"/>
      <c r="B311" s="1161"/>
      <c r="C311" s="1213"/>
      <c r="D311" s="1213"/>
      <c r="E311" s="1228"/>
      <c r="F311" s="1228"/>
    </row>
    <row r="312" spans="1:6">
      <c r="A312" s="1226"/>
      <c r="B312" s="1161"/>
      <c r="C312" s="1213"/>
      <c r="D312" s="1213"/>
      <c r="E312" s="1228"/>
      <c r="F312" s="1228"/>
    </row>
    <row r="313" spans="1:6">
      <c r="A313" s="1226"/>
      <c r="B313" s="1161"/>
      <c r="C313" s="1213"/>
      <c r="D313" s="1213"/>
      <c r="E313" s="1228"/>
      <c r="F313" s="1228"/>
    </row>
    <row r="314" spans="1:6" ht="15">
      <c r="A314" s="1196" t="s">
        <v>457</v>
      </c>
      <c r="B314" s="1229" t="s">
        <v>1513</v>
      </c>
      <c r="C314" s="1213"/>
      <c r="D314" s="1213"/>
      <c r="E314" s="1228"/>
      <c r="F314" s="1228"/>
    </row>
    <row r="315" spans="1:6">
      <c r="A315" s="1181"/>
      <c r="C315" s="1206"/>
      <c r="D315" s="1206"/>
      <c r="E315" s="1228"/>
      <c r="F315" s="1228"/>
    </row>
    <row r="316" spans="1:6" ht="333.75" customHeight="1">
      <c r="A316" s="1160" t="s">
        <v>1500</v>
      </c>
      <c r="B316" s="1171" t="s">
        <v>1514</v>
      </c>
      <c r="C316" s="1182"/>
      <c r="D316" s="1206"/>
      <c r="E316" s="1228"/>
      <c r="F316" s="1228"/>
    </row>
    <row r="317" spans="1:6" ht="42.75">
      <c r="A317" s="1204"/>
      <c r="B317" s="1171" t="s">
        <v>1515</v>
      </c>
      <c r="C317" s="1233"/>
      <c r="D317" s="1206"/>
      <c r="E317" s="1228"/>
      <c r="F317" s="1228"/>
    </row>
    <row r="318" spans="1:6" ht="270.75">
      <c r="A318" s="1204"/>
      <c r="B318" s="1180" t="s">
        <v>1516</v>
      </c>
      <c r="C318" s="1233"/>
      <c r="D318" s="1206"/>
      <c r="E318" s="1228"/>
      <c r="F318" s="1228"/>
    </row>
    <row r="319" spans="1:6" ht="242.25">
      <c r="A319" s="1204"/>
      <c r="B319" s="1180" t="s">
        <v>1517</v>
      </c>
      <c r="C319" s="1233"/>
      <c r="D319" s="1206"/>
      <c r="E319" s="1228"/>
      <c r="F319" s="1228"/>
    </row>
    <row r="320" spans="1:6" ht="42.75">
      <c r="A320" s="1204"/>
      <c r="B320" s="1161" t="s">
        <v>1518</v>
      </c>
      <c r="C320" s="1182"/>
      <c r="D320" s="1206"/>
      <c r="E320" s="1228"/>
      <c r="F320" s="1228"/>
    </row>
    <row r="321" spans="1:6" ht="71.25">
      <c r="A321" s="1204"/>
      <c r="B321" s="1161" t="s">
        <v>1519</v>
      </c>
      <c r="C321" s="1162" t="s">
        <v>130</v>
      </c>
      <c r="D321" s="1206">
        <v>1</v>
      </c>
      <c r="E321" s="1152">
        <v>0</v>
      </c>
      <c r="F321" s="1153">
        <f>PRODUCT(D321:E321)</f>
        <v>0</v>
      </c>
    </row>
    <row r="322" spans="1:6">
      <c r="A322" s="1204"/>
      <c r="B322" s="1171"/>
      <c r="C322" s="1182"/>
      <c r="D322" s="1206"/>
      <c r="E322" s="1228"/>
      <c r="F322" s="1228"/>
    </row>
    <row r="323" spans="1:6" ht="213.75">
      <c r="A323" s="1160" t="s">
        <v>1520</v>
      </c>
      <c r="B323" s="1171" t="s">
        <v>1521</v>
      </c>
      <c r="C323" s="1182"/>
      <c r="D323" s="1206"/>
      <c r="E323" s="1228"/>
      <c r="F323" s="1228"/>
    </row>
    <row r="324" spans="1:6" ht="85.5">
      <c r="A324" s="1204"/>
      <c r="B324" s="1171" t="s">
        <v>1522</v>
      </c>
      <c r="C324" s="1182"/>
      <c r="D324" s="1206"/>
      <c r="E324" s="1228"/>
      <c r="F324" s="1228"/>
    </row>
    <row r="325" spans="1:6">
      <c r="A325" s="1204"/>
      <c r="B325" s="1171" t="s">
        <v>1523</v>
      </c>
      <c r="C325" s="1182"/>
      <c r="D325" s="1206"/>
      <c r="E325" s="1228"/>
      <c r="F325" s="1228"/>
    </row>
    <row r="326" spans="1:6">
      <c r="A326" s="1204"/>
      <c r="B326" s="1171" t="s">
        <v>1524</v>
      </c>
      <c r="C326" s="1182"/>
      <c r="D326" s="1206"/>
      <c r="E326" s="1228"/>
      <c r="F326" s="1228"/>
    </row>
    <row r="327" spans="1:6" ht="28.5">
      <c r="A327" s="1204"/>
      <c r="B327" s="1171" t="s">
        <v>1525</v>
      </c>
      <c r="C327" s="1182"/>
      <c r="D327" s="1206"/>
      <c r="E327" s="1228"/>
      <c r="F327" s="1228"/>
    </row>
    <row r="328" spans="1:6" ht="28.5">
      <c r="A328" s="1204"/>
      <c r="B328" s="1171" t="s">
        <v>1526</v>
      </c>
      <c r="C328" s="1182"/>
      <c r="D328" s="1206"/>
      <c r="E328" s="1228"/>
      <c r="F328" s="1228"/>
    </row>
    <row r="329" spans="1:6">
      <c r="A329" s="1204"/>
      <c r="B329" s="1171" t="s">
        <v>1527</v>
      </c>
      <c r="C329" s="1182"/>
      <c r="D329" s="1206"/>
      <c r="E329" s="1228"/>
      <c r="F329" s="1228"/>
    </row>
    <row r="330" spans="1:6">
      <c r="A330" s="1204"/>
      <c r="B330" s="1171" t="s">
        <v>1528</v>
      </c>
      <c r="C330" s="1182"/>
      <c r="D330" s="1206"/>
      <c r="E330" s="1228"/>
      <c r="F330" s="1228"/>
    </row>
    <row r="331" spans="1:6">
      <c r="A331" s="1204"/>
      <c r="B331" s="1171" t="s">
        <v>1529</v>
      </c>
      <c r="C331" s="1182"/>
      <c r="D331" s="1206"/>
      <c r="E331" s="1228"/>
      <c r="F331" s="1228"/>
    </row>
    <row r="332" spans="1:6" ht="42.75">
      <c r="A332" s="1204"/>
      <c r="B332" s="1161" t="s">
        <v>1530</v>
      </c>
      <c r="C332" s="1182"/>
      <c r="D332" s="1206"/>
      <c r="E332" s="1228"/>
      <c r="F332" s="1228"/>
    </row>
    <row r="333" spans="1:6" ht="33" customHeight="1">
      <c r="A333" s="1204"/>
      <c r="B333" s="1180" t="s">
        <v>1531</v>
      </c>
      <c r="C333" s="1162" t="s">
        <v>130</v>
      </c>
      <c r="D333" s="1206">
        <v>3</v>
      </c>
      <c r="E333" s="1152">
        <v>0</v>
      </c>
      <c r="F333" s="1153">
        <f>PRODUCT(D333:E333)</f>
        <v>0</v>
      </c>
    </row>
    <row r="334" spans="1:6">
      <c r="A334" s="1204"/>
      <c r="B334" s="1180"/>
      <c r="D334" s="1206"/>
      <c r="E334" s="1228"/>
      <c r="F334" s="1228"/>
    </row>
    <row r="335" spans="1:6" ht="171">
      <c r="A335" s="1160" t="s">
        <v>702</v>
      </c>
      <c r="B335" s="1171" t="s">
        <v>1532</v>
      </c>
      <c r="C335" s="1182"/>
      <c r="D335" s="1206"/>
      <c r="E335" s="1228"/>
      <c r="F335" s="1228"/>
    </row>
    <row r="336" spans="1:6" ht="85.5">
      <c r="A336" s="1204"/>
      <c r="B336" s="1171" t="s">
        <v>1522</v>
      </c>
      <c r="C336" s="1182"/>
      <c r="D336" s="1206"/>
      <c r="E336" s="1228"/>
      <c r="F336" s="1228"/>
    </row>
    <row r="337" spans="1:6">
      <c r="A337" s="1204"/>
      <c r="B337" s="1171" t="s">
        <v>1533</v>
      </c>
      <c r="C337" s="1182"/>
      <c r="D337" s="1206"/>
      <c r="E337" s="1228"/>
      <c r="F337" s="1228"/>
    </row>
    <row r="338" spans="1:6">
      <c r="A338" s="1204"/>
      <c r="B338" s="1171" t="s">
        <v>1534</v>
      </c>
      <c r="C338" s="1182"/>
      <c r="D338" s="1206"/>
      <c r="E338" s="1228"/>
      <c r="F338" s="1228"/>
    </row>
    <row r="339" spans="1:6" ht="28.5">
      <c r="A339" s="1204"/>
      <c r="B339" s="1171" t="s">
        <v>1535</v>
      </c>
      <c r="C339" s="1182"/>
      <c r="D339" s="1206"/>
      <c r="E339" s="1228"/>
      <c r="F339" s="1228"/>
    </row>
    <row r="340" spans="1:6" ht="28.5">
      <c r="A340" s="1204"/>
      <c r="B340" s="1171" t="s">
        <v>1526</v>
      </c>
      <c r="C340" s="1182"/>
      <c r="D340" s="1206"/>
      <c r="E340" s="1228"/>
      <c r="F340" s="1228"/>
    </row>
    <row r="341" spans="1:6">
      <c r="A341" s="1204"/>
      <c r="B341" s="1171" t="s">
        <v>1527</v>
      </c>
      <c r="C341" s="1182"/>
      <c r="D341" s="1206"/>
      <c r="E341" s="1228"/>
      <c r="F341" s="1228"/>
    </row>
    <row r="342" spans="1:6" ht="28.5">
      <c r="A342" s="1204"/>
      <c r="B342" s="1171" t="s">
        <v>1536</v>
      </c>
      <c r="C342" s="1182"/>
      <c r="D342" s="1206"/>
      <c r="E342" s="1228"/>
      <c r="F342" s="1228"/>
    </row>
    <row r="343" spans="1:6">
      <c r="A343" s="1204"/>
      <c r="B343" s="1171" t="s">
        <v>1537</v>
      </c>
      <c r="C343" s="1182"/>
      <c r="D343" s="1206"/>
      <c r="E343" s="1228"/>
      <c r="F343" s="1228"/>
    </row>
    <row r="344" spans="1:6" ht="42.75">
      <c r="A344" s="1204"/>
      <c r="B344" s="1161" t="s">
        <v>1530</v>
      </c>
      <c r="C344" s="1182"/>
      <c r="D344" s="1206"/>
      <c r="E344" s="1228"/>
      <c r="F344" s="1228"/>
    </row>
    <row r="345" spans="1:6" ht="28.5" customHeight="1">
      <c r="A345" s="1204"/>
      <c r="B345" s="1180" t="s">
        <v>1538</v>
      </c>
      <c r="C345" s="1162" t="s">
        <v>130</v>
      </c>
      <c r="D345" s="1206">
        <v>2</v>
      </c>
      <c r="E345" s="1152">
        <v>0</v>
      </c>
      <c r="F345" s="1153">
        <f>PRODUCT(D345:E345)</f>
        <v>0</v>
      </c>
    </row>
    <row r="346" spans="1:6">
      <c r="A346" s="1204"/>
      <c r="B346" s="1180"/>
      <c r="D346" s="1206"/>
      <c r="E346" s="1228"/>
      <c r="F346" s="1228"/>
    </row>
    <row r="347" spans="1:6" ht="42.75">
      <c r="A347" s="1160" t="s">
        <v>1370</v>
      </c>
      <c r="B347" s="1180" t="s">
        <v>1539</v>
      </c>
      <c r="D347" s="1206"/>
      <c r="E347" s="1228"/>
      <c r="F347" s="1228"/>
    </row>
    <row r="348" spans="1:6">
      <c r="A348" s="1204"/>
      <c r="B348" s="1180" t="s">
        <v>1540</v>
      </c>
      <c r="C348" s="1162" t="s">
        <v>11</v>
      </c>
      <c r="D348" s="1206">
        <v>3</v>
      </c>
      <c r="E348" s="1152">
        <v>0</v>
      </c>
      <c r="F348" s="1153">
        <f>PRODUCT(D348:E348)</f>
        <v>0</v>
      </c>
    </row>
    <row r="349" spans="1:6">
      <c r="A349" s="1204"/>
      <c r="B349" s="1180" t="s">
        <v>1541</v>
      </c>
      <c r="C349" s="1162" t="s">
        <v>11</v>
      </c>
      <c r="D349" s="1206">
        <v>2</v>
      </c>
      <c r="E349" s="1152">
        <v>0</v>
      </c>
      <c r="F349" s="1153">
        <f>PRODUCT(D349:E349)</f>
        <v>0</v>
      </c>
    </row>
    <row r="350" spans="1:6">
      <c r="A350" s="1204"/>
      <c r="B350" s="1180"/>
      <c r="D350" s="1206"/>
      <c r="E350" s="1228"/>
      <c r="F350" s="1228"/>
    </row>
    <row r="351" spans="1:6" ht="258" customHeight="1">
      <c r="A351" s="1204">
        <v>5</v>
      </c>
      <c r="B351" s="1180" t="s">
        <v>1542</v>
      </c>
      <c r="D351" s="1206"/>
      <c r="E351" s="1228"/>
      <c r="F351" s="1228"/>
    </row>
    <row r="352" spans="1:6">
      <c r="A352" s="1204"/>
      <c r="B352" s="1180" t="s">
        <v>1543</v>
      </c>
      <c r="C352" s="1182" t="s">
        <v>340</v>
      </c>
      <c r="D352" s="1206">
        <v>36</v>
      </c>
      <c r="E352" s="1152">
        <v>0</v>
      </c>
      <c r="F352" s="1153">
        <f>PRODUCT(D352:E352)</f>
        <v>0</v>
      </c>
    </row>
    <row r="353" spans="1:6">
      <c r="A353" s="1204"/>
      <c r="B353" s="1180" t="s">
        <v>1544</v>
      </c>
      <c r="C353" s="1182" t="s">
        <v>340</v>
      </c>
      <c r="D353" s="1181">
        <v>24</v>
      </c>
      <c r="E353" s="1152">
        <v>0</v>
      </c>
      <c r="F353" s="1153">
        <f>PRODUCT(D353:E353)</f>
        <v>0</v>
      </c>
    </row>
    <row r="354" spans="1:6">
      <c r="A354" s="1204"/>
      <c r="B354" s="1180" t="s">
        <v>1545</v>
      </c>
      <c r="C354" s="1182" t="s">
        <v>340</v>
      </c>
      <c r="D354" s="1206">
        <v>36</v>
      </c>
      <c r="E354" s="1152">
        <v>0</v>
      </c>
      <c r="F354" s="1153">
        <f>PRODUCT(D354:E354)</f>
        <v>0</v>
      </c>
    </row>
    <row r="355" spans="1:6">
      <c r="A355" s="1204"/>
      <c r="B355" s="1180" t="s">
        <v>1546</v>
      </c>
      <c r="C355" s="1182" t="s">
        <v>340</v>
      </c>
      <c r="D355" s="1206">
        <v>18</v>
      </c>
      <c r="E355" s="1152">
        <v>0</v>
      </c>
      <c r="F355" s="1153">
        <f>PRODUCT(D355:E355)</f>
        <v>0</v>
      </c>
    </row>
    <row r="356" spans="1:6">
      <c r="A356" s="1204"/>
      <c r="B356" s="1180" t="s">
        <v>1547</v>
      </c>
      <c r="C356" s="1182" t="s">
        <v>340</v>
      </c>
      <c r="D356" s="1206">
        <v>6</v>
      </c>
      <c r="E356" s="1152">
        <v>0</v>
      </c>
      <c r="F356" s="1153">
        <f>PRODUCT(D356:E356)</f>
        <v>0</v>
      </c>
    </row>
    <row r="357" spans="1:6">
      <c r="A357" s="1204"/>
      <c r="B357" s="1180"/>
      <c r="C357" s="1182"/>
      <c r="D357" s="1206"/>
      <c r="E357" s="1228"/>
      <c r="F357" s="1228"/>
    </row>
    <row r="358" spans="1:6" ht="114">
      <c r="A358" s="1204">
        <v>6</v>
      </c>
      <c r="B358" s="1180" t="s">
        <v>1548</v>
      </c>
      <c r="C358" s="1182"/>
      <c r="D358" s="1206"/>
      <c r="E358" s="1228"/>
      <c r="F358" s="1228"/>
    </row>
    <row r="359" spans="1:6" ht="28.5">
      <c r="A359" s="1204"/>
      <c r="B359" s="1180" t="s">
        <v>1549</v>
      </c>
      <c r="C359" s="1182" t="s">
        <v>340</v>
      </c>
      <c r="D359" s="1206">
        <v>56</v>
      </c>
      <c r="E359" s="1152">
        <v>0</v>
      </c>
      <c r="F359" s="1153">
        <f>PRODUCT(D359:E359)</f>
        <v>0</v>
      </c>
    </row>
    <row r="360" spans="1:6">
      <c r="A360" s="1204"/>
      <c r="B360" s="1180"/>
      <c r="C360" s="1182"/>
      <c r="D360" s="1206"/>
      <c r="E360" s="1228"/>
      <c r="F360" s="1228"/>
    </row>
    <row r="361" spans="1:6" ht="174.75" customHeight="1">
      <c r="A361" s="1204">
        <v>7</v>
      </c>
      <c r="B361" s="1180" t="s">
        <v>1550</v>
      </c>
      <c r="C361" s="1182" t="s">
        <v>130</v>
      </c>
      <c r="D361" s="1206">
        <v>1</v>
      </c>
      <c r="E361" s="1152">
        <v>0</v>
      </c>
      <c r="F361" s="1153">
        <f>PRODUCT(D361:E361)</f>
        <v>0</v>
      </c>
    </row>
    <row r="362" spans="1:6">
      <c r="A362" s="1236"/>
      <c r="B362" s="1237"/>
      <c r="C362" s="1186"/>
      <c r="D362" s="1186"/>
      <c r="E362" s="1238"/>
      <c r="F362" s="1188"/>
    </row>
    <row r="363" spans="1:6" ht="15.75" thickBot="1">
      <c r="A363" s="1219"/>
      <c r="B363" s="1240" t="s">
        <v>1551</v>
      </c>
      <c r="C363" s="1221"/>
      <c r="D363" s="1221"/>
      <c r="E363" s="1222"/>
      <c r="F363" s="1223">
        <f>SUM(F321:F361)</f>
        <v>0</v>
      </c>
    </row>
    <row r="364" spans="1:6">
      <c r="A364" s="1226"/>
      <c r="B364" s="1161"/>
      <c r="C364" s="1213"/>
      <c r="D364" s="1213"/>
      <c r="E364" s="1228"/>
      <c r="F364" s="1228"/>
    </row>
    <row r="365" spans="1:6" ht="15">
      <c r="A365" s="1196" t="s">
        <v>459</v>
      </c>
      <c r="B365" s="1229" t="s">
        <v>1552</v>
      </c>
      <c r="E365" s="1199"/>
      <c r="F365" s="1199"/>
    </row>
    <row r="366" spans="1:6" ht="15">
      <c r="A366" s="1200"/>
      <c r="B366" s="1201"/>
      <c r="E366" s="1199"/>
      <c r="F366" s="1199"/>
    </row>
    <row r="367" spans="1:6" ht="384.75">
      <c r="A367" s="1241">
        <v>1</v>
      </c>
      <c r="B367" s="1171" t="s">
        <v>1553</v>
      </c>
      <c r="C367" s="1233"/>
      <c r="E367" s="1199"/>
      <c r="F367" s="1199"/>
    </row>
    <row r="368" spans="1:6">
      <c r="A368" s="1241"/>
      <c r="B368" s="1171" t="s">
        <v>1554</v>
      </c>
      <c r="C368" s="1233"/>
      <c r="E368" s="1199"/>
      <c r="F368" s="1199"/>
    </row>
    <row r="369" spans="1:6" ht="28.5">
      <c r="A369" s="1241"/>
      <c r="B369" s="1242" t="s">
        <v>1555</v>
      </c>
      <c r="C369" s="1233"/>
      <c r="E369" s="1199"/>
      <c r="F369" s="1199"/>
    </row>
    <row r="370" spans="1:6" ht="28.5">
      <c r="A370" s="1241"/>
      <c r="B370" s="1242" t="s">
        <v>1556</v>
      </c>
      <c r="C370" s="1233"/>
      <c r="E370" s="1199"/>
      <c r="F370" s="1199"/>
    </row>
    <row r="371" spans="1:6">
      <c r="A371" s="1204"/>
      <c r="B371" s="1243" t="s">
        <v>1557</v>
      </c>
      <c r="C371" s="1244" t="s">
        <v>130</v>
      </c>
      <c r="D371" s="1162">
        <v>1</v>
      </c>
      <c r="E371" s="1152">
        <v>0</v>
      </c>
      <c r="F371" s="1153">
        <f>PRODUCT(D371:E371)</f>
        <v>0</v>
      </c>
    </row>
    <row r="372" spans="1:6">
      <c r="A372" s="1204"/>
      <c r="B372" s="1243"/>
      <c r="C372" s="1244"/>
      <c r="E372" s="1152"/>
      <c r="F372" s="1153"/>
    </row>
    <row r="373" spans="1:6" ht="103.5" customHeight="1">
      <c r="A373" s="1200">
        <v>2</v>
      </c>
      <c r="B373" s="1245" t="s">
        <v>1558</v>
      </c>
      <c r="C373" s="1246"/>
      <c r="D373" s="1246"/>
      <c r="E373" s="1199"/>
      <c r="F373" s="1199"/>
    </row>
    <row r="374" spans="1:6">
      <c r="A374" s="1200"/>
      <c r="B374" s="1247" t="s">
        <v>1559</v>
      </c>
      <c r="C374" s="1246"/>
      <c r="D374" s="1246"/>
      <c r="E374" s="1199"/>
      <c r="F374" s="1199"/>
    </row>
    <row r="375" spans="1:6">
      <c r="A375" s="1200"/>
      <c r="B375" s="1247" t="s">
        <v>1560</v>
      </c>
      <c r="C375" s="1246"/>
      <c r="D375" s="1246"/>
      <c r="E375" s="1199"/>
      <c r="F375" s="1199"/>
    </row>
    <row r="376" spans="1:6">
      <c r="A376" s="1200"/>
      <c r="B376" s="1247" t="s">
        <v>1561</v>
      </c>
      <c r="C376" s="1246"/>
      <c r="D376" s="1246"/>
      <c r="E376" s="1199"/>
      <c r="F376" s="1199"/>
    </row>
    <row r="377" spans="1:6">
      <c r="A377" s="1200"/>
      <c r="B377" s="1247" t="s">
        <v>1562</v>
      </c>
      <c r="C377" s="1246"/>
      <c r="D377" s="1246"/>
      <c r="E377" s="1199"/>
      <c r="F377" s="1199"/>
    </row>
    <row r="378" spans="1:6">
      <c r="A378" s="1200"/>
      <c r="B378" s="1247" t="s">
        <v>1563</v>
      </c>
      <c r="C378" s="1246"/>
      <c r="D378" s="1246"/>
      <c r="E378" s="1199"/>
      <c r="F378" s="1199"/>
    </row>
    <row r="379" spans="1:6">
      <c r="A379" s="1200"/>
      <c r="B379" s="1247" t="s">
        <v>1564</v>
      </c>
      <c r="C379" s="1246" t="s">
        <v>130</v>
      </c>
      <c r="D379" s="1246">
        <v>1</v>
      </c>
      <c r="E379" s="1152">
        <v>0</v>
      </c>
      <c r="F379" s="1153">
        <f>PRODUCT(D379:E379)</f>
        <v>0</v>
      </c>
    </row>
    <row r="380" spans="1:6" ht="15">
      <c r="A380" s="1200"/>
      <c r="B380" s="1201"/>
      <c r="E380" s="1136"/>
      <c r="F380" s="1136"/>
    </row>
    <row r="381" spans="1:6" ht="120.75" customHeight="1">
      <c r="A381" s="1200">
        <v>3</v>
      </c>
      <c r="B381" s="1161" t="s">
        <v>1565</v>
      </c>
      <c r="C381" s="1162" t="s">
        <v>11</v>
      </c>
      <c r="D381" s="1162">
        <v>2</v>
      </c>
      <c r="E381" s="1152">
        <v>0</v>
      </c>
      <c r="F381" s="1153">
        <f>PRODUCT(D381:E381)</f>
        <v>0</v>
      </c>
    </row>
    <row r="382" spans="1:6" ht="15">
      <c r="A382" s="1200"/>
      <c r="B382" s="1201"/>
      <c r="E382" s="1199"/>
      <c r="F382" s="1199"/>
    </row>
    <row r="383" spans="1:6" ht="71.25">
      <c r="A383" s="1248">
        <v>4</v>
      </c>
      <c r="B383" s="1249" t="s">
        <v>1566</v>
      </c>
      <c r="C383" s="1250"/>
      <c r="E383" s="1199"/>
      <c r="F383" s="1199"/>
    </row>
    <row r="384" spans="1:6" ht="15">
      <c r="A384" s="1248"/>
      <c r="B384" s="1251" t="s">
        <v>1567</v>
      </c>
      <c r="C384" s="1250" t="s">
        <v>1568</v>
      </c>
      <c r="D384" s="1162">
        <v>2</v>
      </c>
      <c r="E384" s="1152">
        <v>0</v>
      </c>
      <c r="F384" s="1153">
        <f>PRODUCT(D384:E384)</f>
        <v>0</v>
      </c>
    </row>
    <row r="385" spans="1:6" ht="15">
      <c r="A385" s="1248"/>
      <c r="B385" s="1251" t="s">
        <v>1569</v>
      </c>
      <c r="C385" s="1250" t="s">
        <v>1568</v>
      </c>
      <c r="D385" s="1162">
        <v>2</v>
      </c>
      <c r="E385" s="1152">
        <v>0</v>
      </c>
      <c r="F385" s="1153">
        <f>PRODUCT(D385:E385)</f>
        <v>0</v>
      </c>
    </row>
    <row r="386" spans="1:6" ht="15">
      <c r="A386" s="1204"/>
      <c r="B386" s="1251" t="s">
        <v>1570</v>
      </c>
      <c r="C386" s="1250" t="s">
        <v>1568</v>
      </c>
      <c r="D386" s="1162">
        <v>1</v>
      </c>
      <c r="E386" s="1152">
        <v>0</v>
      </c>
      <c r="F386" s="1153">
        <f>PRODUCT(D386:E386)</f>
        <v>0</v>
      </c>
    </row>
    <row r="387" spans="1:6" ht="15">
      <c r="A387" s="1200"/>
      <c r="B387" s="1201"/>
      <c r="E387" s="1199"/>
      <c r="F387" s="1199"/>
    </row>
    <row r="388" spans="1:6" ht="57">
      <c r="A388" s="1248">
        <v>5</v>
      </c>
      <c r="B388" s="1252" t="s">
        <v>1571</v>
      </c>
      <c r="C388" s="1250"/>
      <c r="D388" s="1150"/>
      <c r="E388" s="1199"/>
      <c r="F388" s="1199"/>
    </row>
    <row r="389" spans="1:6">
      <c r="A389" s="1200"/>
      <c r="B389" s="1253" t="s">
        <v>1572</v>
      </c>
      <c r="C389" s="1250" t="s">
        <v>130</v>
      </c>
      <c r="D389" s="1172">
        <v>2</v>
      </c>
      <c r="E389" s="1152">
        <v>0</v>
      </c>
      <c r="F389" s="1153">
        <f>PRODUCT(D389:E389)</f>
        <v>0</v>
      </c>
    </row>
    <row r="390" spans="1:6">
      <c r="A390" s="1200"/>
      <c r="B390" s="1253" t="s">
        <v>1573</v>
      </c>
      <c r="C390" s="1250" t="s">
        <v>130</v>
      </c>
      <c r="D390" s="1172">
        <v>2</v>
      </c>
      <c r="E390" s="1152">
        <v>0</v>
      </c>
      <c r="F390" s="1153">
        <f>PRODUCT(D390:E390)</f>
        <v>0</v>
      </c>
    </row>
    <row r="391" spans="1:6" ht="15">
      <c r="A391" s="1200"/>
      <c r="B391" s="1201"/>
      <c r="E391" s="1199"/>
      <c r="F391" s="1199"/>
    </row>
    <row r="392" spans="1:6" ht="85.5">
      <c r="A392" s="1248">
        <v>6</v>
      </c>
      <c r="B392" s="1171" t="s">
        <v>1574</v>
      </c>
      <c r="C392" s="1150"/>
      <c r="E392" s="1199"/>
      <c r="F392" s="1199"/>
    </row>
    <row r="393" spans="1:6">
      <c r="A393" s="1200"/>
      <c r="B393" s="1243" t="s">
        <v>1575</v>
      </c>
      <c r="C393" s="1172" t="s">
        <v>11</v>
      </c>
      <c r="D393" s="1162">
        <v>12</v>
      </c>
      <c r="E393" s="1152">
        <v>0</v>
      </c>
      <c r="F393" s="1153">
        <f>PRODUCT(D393:E393)</f>
        <v>0</v>
      </c>
    </row>
    <row r="394" spans="1:6">
      <c r="A394" s="1200"/>
      <c r="B394" s="1243" t="s">
        <v>1576</v>
      </c>
      <c r="C394" s="1162" t="s">
        <v>11</v>
      </c>
      <c r="D394" s="1162">
        <v>4</v>
      </c>
      <c r="E394" s="1152">
        <v>0</v>
      </c>
      <c r="F394" s="1153">
        <f>PRODUCT(D394:E394)</f>
        <v>0</v>
      </c>
    </row>
    <row r="395" spans="1:6">
      <c r="A395" s="1200"/>
      <c r="B395" s="1243"/>
      <c r="E395" s="1199"/>
      <c r="F395" s="1199"/>
    </row>
    <row r="396" spans="1:6" ht="71.25">
      <c r="A396" s="1248">
        <v>7</v>
      </c>
      <c r="B396" s="1171" t="s">
        <v>1577</v>
      </c>
      <c r="C396" s="1150"/>
      <c r="D396" s="1150"/>
      <c r="E396" s="1199"/>
      <c r="F396" s="1199"/>
    </row>
    <row r="397" spans="1:6">
      <c r="A397" s="1200"/>
      <c r="B397" s="1243" t="s">
        <v>1578</v>
      </c>
      <c r="C397" s="1172" t="s">
        <v>11</v>
      </c>
      <c r="D397" s="1172">
        <v>2</v>
      </c>
      <c r="E397" s="1152">
        <v>0</v>
      </c>
      <c r="F397" s="1153">
        <f>PRODUCT(D397:E397)</f>
        <v>0</v>
      </c>
    </row>
    <row r="398" spans="1:6">
      <c r="A398" s="1200"/>
      <c r="B398" s="1243" t="s">
        <v>1579</v>
      </c>
      <c r="C398" s="1172" t="s">
        <v>11</v>
      </c>
      <c r="D398" s="1172">
        <v>2</v>
      </c>
      <c r="E398" s="1152">
        <v>0</v>
      </c>
      <c r="F398" s="1153">
        <f>PRODUCT(D398:E398)</f>
        <v>0</v>
      </c>
    </row>
    <row r="399" spans="1:6">
      <c r="A399" s="1200"/>
      <c r="B399" s="1243"/>
      <c r="E399" s="1199"/>
      <c r="F399" s="1199"/>
    </row>
    <row r="400" spans="1:6" ht="57">
      <c r="A400" s="1248">
        <v>8</v>
      </c>
      <c r="B400" s="1171" t="s">
        <v>1580</v>
      </c>
      <c r="E400" s="1199"/>
      <c r="F400" s="1199"/>
    </row>
    <row r="401" spans="1:9">
      <c r="A401" s="1200"/>
      <c r="B401" s="1243" t="s">
        <v>1581</v>
      </c>
      <c r="C401" s="1172" t="s">
        <v>11</v>
      </c>
      <c r="D401" s="1172">
        <v>4</v>
      </c>
      <c r="E401" s="1152">
        <v>0</v>
      </c>
      <c r="F401" s="1153">
        <f>PRODUCT(D401:E401)</f>
        <v>0</v>
      </c>
    </row>
    <row r="402" spans="1:9">
      <c r="A402" s="1200"/>
      <c r="B402" s="1243"/>
      <c r="E402" s="1199"/>
      <c r="F402" s="1199"/>
    </row>
    <row r="403" spans="1:9" ht="85.5">
      <c r="A403" s="1248">
        <v>9</v>
      </c>
      <c r="B403" s="1171" t="s">
        <v>1582</v>
      </c>
      <c r="E403" s="1199"/>
      <c r="F403" s="1199"/>
    </row>
    <row r="404" spans="1:9">
      <c r="A404" s="1200"/>
      <c r="B404" s="1243" t="s">
        <v>1583</v>
      </c>
      <c r="C404" s="1172" t="s">
        <v>11</v>
      </c>
      <c r="D404" s="1172">
        <v>1</v>
      </c>
      <c r="E404" s="1152">
        <v>0</v>
      </c>
      <c r="F404" s="1153">
        <f>PRODUCT(D404:E404)</f>
        <v>0</v>
      </c>
    </row>
    <row r="405" spans="1:9">
      <c r="A405" s="1200"/>
      <c r="B405" s="1243"/>
      <c r="E405" s="1199"/>
      <c r="F405" s="1199"/>
    </row>
    <row r="406" spans="1:9" ht="128.25">
      <c r="A406" s="1241">
        <v>10</v>
      </c>
      <c r="B406" s="1254" t="s">
        <v>1584</v>
      </c>
      <c r="C406" s="1244" t="s">
        <v>10</v>
      </c>
      <c r="D406" s="1255">
        <v>12</v>
      </c>
      <c r="E406" s="1152">
        <v>0</v>
      </c>
      <c r="F406" s="1153">
        <f>PRODUCT(D406:E406)</f>
        <v>0</v>
      </c>
    </row>
    <row r="407" spans="1:9" ht="15">
      <c r="A407" s="1200"/>
      <c r="B407" s="1201"/>
      <c r="E407" s="1199"/>
      <c r="F407" s="1199"/>
    </row>
    <row r="408" spans="1:9" s="1214" customFormat="1" ht="71.25">
      <c r="A408" s="1200">
        <v>11</v>
      </c>
      <c r="B408" s="1161" t="s">
        <v>1585</v>
      </c>
      <c r="C408" s="1162"/>
      <c r="D408" s="1162"/>
      <c r="E408" s="1199"/>
      <c r="F408" s="1199"/>
      <c r="I408" s="1215"/>
    </row>
    <row r="409" spans="1:9" s="1214" customFormat="1">
      <c r="A409" s="1200"/>
      <c r="B409" s="1163" t="s">
        <v>1586</v>
      </c>
      <c r="C409" s="1162" t="s">
        <v>340</v>
      </c>
      <c r="D409" s="1162">
        <v>22</v>
      </c>
      <c r="E409" s="1152">
        <v>0</v>
      </c>
      <c r="F409" s="1153">
        <f>PRODUCT(D409:E409)</f>
        <v>0</v>
      </c>
      <c r="I409" s="1215"/>
    </row>
    <row r="410" spans="1:9" s="1214" customFormat="1">
      <c r="A410" s="1200"/>
      <c r="B410" s="1163" t="s">
        <v>1578</v>
      </c>
      <c r="C410" s="1162" t="s">
        <v>340</v>
      </c>
      <c r="D410" s="1162">
        <v>24</v>
      </c>
      <c r="E410" s="1152">
        <v>0</v>
      </c>
      <c r="F410" s="1153">
        <f>PRODUCT(D410:E410)</f>
        <v>0</v>
      </c>
      <c r="I410" s="1215"/>
    </row>
    <row r="411" spans="1:9" s="1214" customFormat="1">
      <c r="A411" s="1200"/>
      <c r="B411" s="1163" t="s">
        <v>1579</v>
      </c>
      <c r="C411" s="1162" t="s">
        <v>340</v>
      </c>
      <c r="D411" s="1162">
        <v>10</v>
      </c>
      <c r="E411" s="1152">
        <v>0</v>
      </c>
      <c r="F411" s="1153">
        <f>PRODUCT(D411:E411)</f>
        <v>0</v>
      </c>
      <c r="I411" s="1215"/>
    </row>
    <row r="412" spans="1:9" s="1214" customFormat="1">
      <c r="A412" s="1200"/>
      <c r="B412" s="1163" t="s">
        <v>1587</v>
      </c>
      <c r="C412" s="1162" t="s">
        <v>340</v>
      </c>
      <c r="D412" s="1162">
        <v>12</v>
      </c>
      <c r="E412" s="1152">
        <v>0</v>
      </c>
      <c r="F412" s="1153">
        <f>PRODUCT(D412:E412)</f>
        <v>0</v>
      </c>
      <c r="I412" s="1215"/>
    </row>
    <row r="413" spans="1:9" s="1214" customFormat="1">
      <c r="A413" s="1200"/>
      <c r="B413" s="1163" t="s">
        <v>1588</v>
      </c>
      <c r="C413" s="1162" t="s">
        <v>340</v>
      </c>
      <c r="D413" s="1162">
        <v>20</v>
      </c>
      <c r="E413" s="1152">
        <v>0</v>
      </c>
      <c r="F413" s="1153">
        <f>PRODUCT(D413:E413)</f>
        <v>0</v>
      </c>
      <c r="I413" s="1215"/>
    </row>
    <row r="414" spans="1:9" s="1214" customFormat="1">
      <c r="A414" s="1200"/>
      <c r="B414" s="1163"/>
      <c r="C414" s="1162"/>
      <c r="D414" s="1162"/>
      <c r="E414" s="1152"/>
      <c r="F414" s="1153"/>
      <c r="I414" s="1215"/>
    </row>
    <row r="415" spans="1:9" s="1214" customFormat="1" ht="99.75">
      <c r="A415" s="1200">
        <v>12</v>
      </c>
      <c r="B415" s="1161" t="s">
        <v>1589</v>
      </c>
      <c r="C415" s="1162"/>
      <c r="D415" s="1162"/>
      <c r="E415" s="1199"/>
      <c r="F415" s="1199"/>
      <c r="I415" s="1215"/>
    </row>
    <row r="416" spans="1:9" s="1214" customFormat="1">
      <c r="A416" s="1200"/>
      <c r="B416" s="1161" t="s">
        <v>1590</v>
      </c>
      <c r="C416" s="1162" t="s">
        <v>10</v>
      </c>
      <c r="D416" s="1162">
        <v>10</v>
      </c>
      <c r="E416" s="1152">
        <v>0</v>
      </c>
      <c r="F416" s="1153">
        <f>PRODUCT(D416:E416)</f>
        <v>0</v>
      </c>
      <c r="I416" s="1215"/>
    </row>
    <row r="417" spans="1:9" s="1214" customFormat="1">
      <c r="A417" s="1200"/>
      <c r="B417" s="1161" t="s">
        <v>1591</v>
      </c>
      <c r="C417" s="1162" t="s">
        <v>10</v>
      </c>
      <c r="D417" s="1162">
        <v>16</v>
      </c>
      <c r="E417" s="1152">
        <v>0</v>
      </c>
      <c r="F417" s="1153">
        <f>PRODUCT(D417:E417)</f>
        <v>0</v>
      </c>
      <c r="I417" s="1215"/>
    </row>
    <row r="418" spans="1:9" s="1214" customFormat="1">
      <c r="A418" s="1200"/>
      <c r="B418" s="1161"/>
      <c r="C418" s="1162"/>
      <c r="D418" s="1162"/>
      <c r="E418" s="1199"/>
      <c r="F418" s="1199"/>
      <c r="I418" s="1215"/>
    </row>
    <row r="419" spans="1:9" s="1214" customFormat="1" ht="114">
      <c r="A419" s="1204">
        <v>13</v>
      </c>
      <c r="B419" s="1256" t="s">
        <v>1592</v>
      </c>
      <c r="C419" s="1150"/>
      <c r="D419" s="1150"/>
      <c r="I419" s="1215"/>
    </row>
    <row r="420" spans="1:9" s="1214" customFormat="1">
      <c r="A420" s="1257"/>
      <c r="B420" s="1161" t="s">
        <v>1593</v>
      </c>
      <c r="C420" s="1172" t="s">
        <v>10</v>
      </c>
      <c r="D420" s="1172">
        <v>2</v>
      </c>
      <c r="E420" s="1152">
        <v>0</v>
      </c>
      <c r="F420" s="1153">
        <f>PRODUCT(D420:E420)</f>
        <v>0</v>
      </c>
      <c r="I420" s="1215"/>
    </row>
    <row r="421" spans="1:9" s="1214" customFormat="1">
      <c r="A421" s="1200"/>
      <c r="B421" s="1161"/>
      <c r="C421" s="1162"/>
      <c r="D421" s="1162"/>
      <c r="E421" s="1199"/>
      <c r="F421" s="1199"/>
      <c r="I421" s="1215"/>
    </row>
    <row r="422" spans="1:9" s="1214" customFormat="1" ht="71.25">
      <c r="A422" s="1204">
        <v>14</v>
      </c>
      <c r="B422" s="1171" t="s">
        <v>1594</v>
      </c>
      <c r="C422" s="1150"/>
      <c r="D422" s="1150"/>
      <c r="E422" s="1199"/>
      <c r="F422" s="1199"/>
      <c r="I422" s="1215"/>
    </row>
    <row r="423" spans="1:9" s="1214" customFormat="1">
      <c r="A423" s="1200"/>
      <c r="B423" s="1243" t="s">
        <v>1595</v>
      </c>
      <c r="C423" s="1150"/>
      <c r="D423" s="1150"/>
      <c r="E423" s="1199"/>
      <c r="F423" s="1199"/>
      <c r="I423" s="1215"/>
    </row>
    <row r="424" spans="1:9" s="1214" customFormat="1">
      <c r="A424" s="1200"/>
      <c r="B424" s="1243" t="s">
        <v>1578</v>
      </c>
      <c r="C424" s="1172" t="s">
        <v>340</v>
      </c>
      <c r="D424" s="1172">
        <v>10</v>
      </c>
      <c r="E424" s="1152">
        <v>0</v>
      </c>
      <c r="F424" s="1153">
        <f>PRODUCT(D424:E424)</f>
        <v>0</v>
      </c>
      <c r="I424" s="1215"/>
    </row>
    <row r="425" spans="1:9" s="1214" customFormat="1">
      <c r="A425" s="1200"/>
      <c r="B425" s="1243" t="s">
        <v>1579</v>
      </c>
      <c r="C425" s="1172" t="s">
        <v>340</v>
      </c>
      <c r="D425" s="1172">
        <v>4</v>
      </c>
      <c r="E425" s="1152">
        <v>0</v>
      </c>
      <c r="F425" s="1153">
        <f>PRODUCT(D425:E425)</f>
        <v>0</v>
      </c>
      <c r="I425" s="1215"/>
    </row>
    <row r="426" spans="1:9" s="1214" customFormat="1">
      <c r="A426" s="1200"/>
      <c r="B426" s="1161"/>
      <c r="C426" s="1162"/>
      <c r="D426" s="1162"/>
      <c r="E426" s="1199"/>
      <c r="F426" s="1199"/>
      <c r="I426" s="1215"/>
    </row>
    <row r="427" spans="1:9" s="1214" customFormat="1" ht="57">
      <c r="A427" s="1160" t="s">
        <v>1408</v>
      </c>
      <c r="B427" s="1161" t="s">
        <v>1596</v>
      </c>
      <c r="C427" s="1162"/>
      <c r="D427" s="1162"/>
      <c r="E427" s="1141"/>
      <c r="F427" s="1141"/>
      <c r="I427" s="1215"/>
    </row>
    <row r="428" spans="1:9" s="1214" customFormat="1">
      <c r="A428" s="1212"/>
      <c r="B428" s="1161" t="s">
        <v>1597</v>
      </c>
      <c r="C428" s="1162" t="s">
        <v>11</v>
      </c>
      <c r="D428" s="1162">
        <v>2</v>
      </c>
      <c r="E428" s="1152">
        <v>0</v>
      </c>
      <c r="F428" s="1153">
        <f>PRODUCT(D428:E428)</f>
        <v>0</v>
      </c>
      <c r="I428" s="1215"/>
    </row>
    <row r="429" spans="1:9" s="1214" customFormat="1">
      <c r="A429" s="1212"/>
      <c r="B429" s="1258"/>
      <c r="C429" s="1213"/>
      <c r="D429" s="1213"/>
      <c r="E429" s="1225"/>
      <c r="F429" s="1153"/>
      <c r="I429" s="1215"/>
    </row>
    <row r="430" spans="1:9" s="1214" customFormat="1" ht="85.5">
      <c r="A430" s="1160" t="s">
        <v>1410</v>
      </c>
      <c r="B430" s="1161" t="s">
        <v>1598</v>
      </c>
      <c r="C430" s="1162"/>
      <c r="D430" s="1162"/>
      <c r="E430" s="1141"/>
      <c r="F430" s="1141"/>
      <c r="I430" s="1215"/>
    </row>
    <row r="431" spans="1:9" s="1214" customFormat="1">
      <c r="A431" s="1212"/>
      <c r="B431" s="1161" t="s">
        <v>1599</v>
      </c>
      <c r="C431" s="1162" t="s">
        <v>11</v>
      </c>
      <c r="D431" s="1162">
        <v>1</v>
      </c>
      <c r="E431" s="1152">
        <v>0</v>
      </c>
      <c r="F431" s="1153">
        <f>PRODUCT(D431:E431)</f>
        <v>0</v>
      </c>
      <c r="I431" s="1215"/>
    </row>
    <row r="432" spans="1:9" s="1214" customFormat="1">
      <c r="A432" s="1212"/>
      <c r="B432" s="1161"/>
      <c r="C432" s="1162"/>
      <c r="D432" s="1162"/>
      <c r="E432" s="1152"/>
      <c r="F432" s="1153"/>
      <c r="I432" s="1215"/>
    </row>
    <row r="433" spans="1:9" s="1214" customFormat="1" ht="216">
      <c r="A433" s="1160" t="s">
        <v>1416</v>
      </c>
      <c r="B433" s="1259" t="s">
        <v>1600</v>
      </c>
      <c r="C433" s="1162"/>
      <c r="D433" s="1162"/>
      <c r="E433" s="1152"/>
      <c r="F433" s="1153"/>
      <c r="I433" s="1215"/>
    </row>
    <row r="434" spans="1:9" s="1214" customFormat="1" ht="156.75">
      <c r="A434" s="1260"/>
      <c r="B434" s="1259" t="s">
        <v>1601</v>
      </c>
      <c r="C434" s="1162"/>
      <c r="D434" s="1162"/>
      <c r="E434" s="1152"/>
      <c r="F434" s="1153"/>
      <c r="I434" s="1215"/>
    </row>
    <row r="435" spans="1:9" s="1214" customFormat="1" ht="28.5">
      <c r="A435" s="1260"/>
      <c r="B435" s="1259" t="s">
        <v>1602</v>
      </c>
      <c r="C435" s="1162"/>
      <c r="D435" s="1162"/>
      <c r="E435" s="1152"/>
      <c r="F435" s="1153"/>
      <c r="I435" s="1215"/>
    </row>
    <row r="436" spans="1:9" s="1214" customFormat="1" ht="57">
      <c r="A436" s="1260"/>
      <c r="B436" s="1259" t="s">
        <v>1603</v>
      </c>
      <c r="C436" s="1162"/>
      <c r="D436" s="1162"/>
      <c r="E436" s="1152"/>
      <c r="F436" s="1153"/>
      <c r="I436" s="1215"/>
    </row>
    <row r="437" spans="1:9" s="1214" customFormat="1" ht="42.75">
      <c r="A437" s="1260"/>
      <c r="B437" s="1259" t="s">
        <v>1604</v>
      </c>
      <c r="C437" s="1162"/>
      <c r="D437" s="1162"/>
      <c r="E437" s="1152"/>
      <c r="F437" s="1153"/>
      <c r="I437" s="1215"/>
    </row>
    <row r="438" spans="1:9" s="1214" customFormat="1" ht="28.5">
      <c r="A438" s="1260"/>
      <c r="B438" s="1259" t="s">
        <v>1605</v>
      </c>
      <c r="C438" s="1162"/>
      <c r="D438" s="1162"/>
      <c r="E438" s="1152"/>
      <c r="F438" s="1153"/>
      <c r="I438" s="1215"/>
    </row>
    <row r="439" spans="1:9" s="1214" customFormat="1">
      <c r="A439" s="1260"/>
      <c r="B439" s="1261" t="s">
        <v>1606</v>
      </c>
      <c r="C439" s="1162"/>
      <c r="D439" s="1162"/>
      <c r="E439" s="1152"/>
      <c r="F439" s="1153"/>
      <c r="I439" s="1215"/>
    </row>
    <row r="440" spans="1:9" s="1214" customFormat="1">
      <c r="A440" s="1260"/>
      <c r="B440" s="1259" t="s">
        <v>1607</v>
      </c>
      <c r="C440" s="1162"/>
      <c r="D440" s="1162"/>
      <c r="E440" s="1152"/>
      <c r="F440" s="1153"/>
      <c r="I440" s="1215"/>
    </row>
    <row r="441" spans="1:9" s="1214" customFormat="1">
      <c r="A441" s="1260"/>
      <c r="B441" s="1259" t="s">
        <v>1608</v>
      </c>
      <c r="C441" s="1162"/>
      <c r="D441" s="1162"/>
      <c r="E441" s="1152"/>
      <c r="F441" s="1153"/>
      <c r="I441" s="1215"/>
    </row>
    <row r="442" spans="1:9" s="1214" customFormat="1">
      <c r="A442" s="1260"/>
      <c r="B442" s="1259" t="s">
        <v>1609</v>
      </c>
      <c r="C442" s="1162"/>
      <c r="D442" s="1162"/>
      <c r="E442" s="1152"/>
      <c r="F442" s="1153"/>
      <c r="I442" s="1215"/>
    </row>
    <row r="443" spans="1:9" s="1214" customFormat="1">
      <c r="A443" s="1260"/>
      <c r="B443" s="1259" t="s">
        <v>1610</v>
      </c>
      <c r="C443" s="1162"/>
      <c r="D443" s="1162"/>
      <c r="E443" s="1152"/>
      <c r="F443" s="1153"/>
      <c r="I443" s="1215"/>
    </row>
    <row r="444" spans="1:9" s="1214" customFormat="1">
      <c r="A444" s="1260"/>
      <c r="B444" s="1259" t="s">
        <v>1611</v>
      </c>
      <c r="C444" s="1162"/>
      <c r="D444" s="1162"/>
      <c r="E444" s="1152"/>
      <c r="F444" s="1153"/>
      <c r="I444" s="1215"/>
    </row>
    <row r="445" spans="1:9" s="1214" customFormat="1" ht="28.5">
      <c r="A445" s="1260"/>
      <c r="B445" s="1259" t="s">
        <v>1612</v>
      </c>
      <c r="C445" s="1162"/>
      <c r="D445" s="1162"/>
      <c r="E445" s="1152"/>
      <c r="F445" s="1153"/>
      <c r="I445" s="1215"/>
    </row>
    <row r="446" spans="1:9" s="1214" customFormat="1" ht="42.75">
      <c r="A446" s="1260"/>
      <c r="B446" s="1259" t="s">
        <v>1613</v>
      </c>
      <c r="C446" s="1162"/>
      <c r="D446" s="1162"/>
      <c r="E446" s="1152"/>
      <c r="F446" s="1153"/>
      <c r="I446" s="1215"/>
    </row>
    <row r="447" spans="1:9" s="1214" customFormat="1">
      <c r="A447" s="1260"/>
      <c r="B447" s="1259" t="s">
        <v>1614</v>
      </c>
      <c r="C447" s="1162"/>
      <c r="D447" s="1162"/>
      <c r="E447" s="1152"/>
      <c r="F447" s="1153"/>
      <c r="I447" s="1215"/>
    </row>
    <row r="448" spans="1:9" s="1214" customFormat="1" ht="15">
      <c r="A448" s="1260"/>
      <c r="B448" s="1259" t="s">
        <v>1615</v>
      </c>
      <c r="C448" s="1162"/>
      <c r="D448" s="1162"/>
      <c r="E448" s="1152"/>
      <c r="F448" s="1153"/>
      <c r="I448" s="1215"/>
    </row>
    <row r="449" spans="1:9" s="1214" customFormat="1" ht="43.5">
      <c r="A449" s="1260"/>
      <c r="B449" s="1259" t="s">
        <v>1616</v>
      </c>
      <c r="C449" s="1162"/>
      <c r="D449" s="1162"/>
      <c r="E449" s="1152"/>
      <c r="F449" s="1153"/>
      <c r="I449" s="1215"/>
    </row>
    <row r="450" spans="1:9" s="1214" customFormat="1" ht="28.5">
      <c r="A450" s="1260"/>
      <c r="B450" s="1259" t="s">
        <v>1617</v>
      </c>
      <c r="C450" s="1162"/>
      <c r="D450" s="1162"/>
      <c r="E450" s="1152"/>
      <c r="F450" s="1153"/>
      <c r="I450" s="1215"/>
    </row>
    <row r="451" spans="1:9" s="1214" customFormat="1" ht="28.5">
      <c r="A451" s="1260"/>
      <c r="B451" s="1259" t="s">
        <v>1618</v>
      </c>
      <c r="C451" s="1181" t="s">
        <v>130</v>
      </c>
      <c r="D451" s="1181">
        <v>8</v>
      </c>
      <c r="E451" s="1152">
        <v>0</v>
      </c>
      <c r="F451" s="1153">
        <f>PRODUCT(D451:E451)</f>
        <v>0</v>
      </c>
      <c r="I451" s="1215"/>
    </row>
    <row r="452" spans="1:9" s="1214" customFormat="1">
      <c r="A452" s="1212"/>
      <c r="B452" s="1161"/>
      <c r="C452" s="1162"/>
      <c r="D452" s="1162"/>
      <c r="E452" s="1152"/>
      <c r="F452" s="1153"/>
      <c r="I452" s="1215"/>
    </row>
    <row r="453" spans="1:9" s="1214" customFormat="1" ht="42.75">
      <c r="A453" s="1248">
        <v>18</v>
      </c>
      <c r="B453" s="1249" t="s">
        <v>1619</v>
      </c>
      <c r="C453" s="1172" t="s">
        <v>5</v>
      </c>
      <c r="D453" s="1162">
        <v>65</v>
      </c>
      <c r="E453" s="1152">
        <v>0</v>
      </c>
      <c r="F453" s="1153">
        <f>PRODUCT(D453:E453)</f>
        <v>0</v>
      </c>
      <c r="I453" s="1215"/>
    </row>
    <row r="454" spans="1:9" s="1214" customFormat="1">
      <c r="A454" s="1204"/>
      <c r="B454" s="1243"/>
      <c r="C454" s="1150"/>
      <c r="D454" s="1162"/>
      <c r="E454" s="1152"/>
      <c r="F454" s="1153"/>
      <c r="I454" s="1215"/>
    </row>
    <row r="455" spans="1:9" s="1214" customFormat="1" ht="71.25">
      <c r="A455" s="1248">
        <v>19</v>
      </c>
      <c r="B455" s="1262" t="s">
        <v>1620</v>
      </c>
      <c r="C455" s="1172" t="s">
        <v>130</v>
      </c>
      <c r="D455" s="1162">
        <v>1</v>
      </c>
      <c r="E455" s="1152">
        <v>0</v>
      </c>
      <c r="F455" s="1153">
        <f>PRODUCT(D455:E455)</f>
        <v>0</v>
      </c>
      <c r="I455" s="1215"/>
    </row>
    <row r="456" spans="1:9" s="1214" customFormat="1">
      <c r="A456" s="1216"/>
      <c r="B456" s="1237"/>
      <c r="C456" s="1186"/>
      <c r="D456" s="1186"/>
      <c r="E456" s="1218"/>
      <c r="F456" s="1188"/>
      <c r="I456" s="1215"/>
    </row>
    <row r="457" spans="1:9" s="1214" customFormat="1" ht="15.75" thickBot="1">
      <c r="A457" s="1219"/>
      <c r="B457" s="1220" t="s">
        <v>1621</v>
      </c>
      <c r="C457" s="1221"/>
      <c r="D457" s="1221"/>
      <c r="E457" s="1222"/>
      <c r="F457" s="1223">
        <f>SUM(F367:F455)</f>
        <v>0</v>
      </c>
      <c r="I457" s="1215"/>
    </row>
    <row r="458" spans="1:9" s="1214" customFormat="1">
      <c r="A458" s="1200"/>
      <c r="B458" s="1139"/>
      <c r="C458" s="1162"/>
      <c r="D458" s="1162"/>
      <c r="E458" s="1199"/>
      <c r="F458" s="1199"/>
      <c r="I458" s="1215"/>
    </row>
    <row r="459" spans="1:9" s="1214" customFormat="1" ht="15">
      <c r="A459" s="1263" t="s">
        <v>406</v>
      </c>
      <c r="B459" s="1264" t="s">
        <v>1622</v>
      </c>
      <c r="C459" s="1233"/>
      <c r="D459" s="1150"/>
      <c r="E459" s="1265"/>
      <c r="F459" s="1265"/>
      <c r="I459" s="1215"/>
    </row>
    <row r="460" spans="1:9" s="1214" customFormat="1">
      <c r="A460" s="1204"/>
      <c r="B460" s="1243"/>
      <c r="C460" s="1150"/>
      <c r="D460" s="1150"/>
      <c r="E460" s="1265"/>
      <c r="F460" s="1265"/>
      <c r="I460" s="1215"/>
    </row>
    <row r="461" spans="1:9" s="1214" customFormat="1" ht="99.75">
      <c r="A461" s="1266">
        <v>1</v>
      </c>
      <c r="B461" s="1161" t="s">
        <v>1623</v>
      </c>
      <c r="C461" s="1267" t="s">
        <v>130</v>
      </c>
      <c r="D461" s="1162">
        <v>1</v>
      </c>
      <c r="E461" s="1152">
        <v>0</v>
      </c>
      <c r="F461" s="1153">
        <f>PRODUCT(D461:E461)</f>
        <v>0</v>
      </c>
      <c r="I461" s="1215"/>
    </row>
    <row r="462" spans="1:9" s="1214" customFormat="1">
      <c r="A462" s="1266"/>
      <c r="B462" s="1161"/>
      <c r="C462" s="1150"/>
      <c r="D462" s="1150"/>
      <c r="E462" s="1265"/>
      <c r="F462" s="1265"/>
      <c r="I462" s="1215"/>
    </row>
    <row r="463" spans="1:9" s="1214" customFormat="1" ht="28.5">
      <c r="A463" s="1266">
        <v>2</v>
      </c>
      <c r="B463" s="1268" t="s">
        <v>1624</v>
      </c>
      <c r="C463" s="1269" t="s">
        <v>130</v>
      </c>
      <c r="D463" s="1269">
        <v>1</v>
      </c>
      <c r="E463" s="1152">
        <v>0</v>
      </c>
      <c r="F463" s="1153">
        <f>PRODUCT(D463:E463)</f>
        <v>0</v>
      </c>
      <c r="I463" s="1215"/>
    </row>
    <row r="464" spans="1:9" s="1214" customFormat="1">
      <c r="A464" s="1266"/>
      <c r="B464" s="1161"/>
      <c r="C464" s="1150"/>
      <c r="D464" s="1269"/>
      <c r="E464" s="1265"/>
      <c r="F464" s="1265"/>
      <c r="I464" s="1215"/>
    </row>
    <row r="465" spans="1:9" s="1214" customFormat="1" ht="42.75">
      <c r="A465" s="1266">
        <v>3</v>
      </c>
      <c r="B465" s="1258" t="s">
        <v>1625</v>
      </c>
      <c r="C465" s="1267" t="s">
        <v>130</v>
      </c>
      <c r="D465" s="1269">
        <v>1</v>
      </c>
      <c r="E465" s="1152">
        <v>0</v>
      </c>
      <c r="F465" s="1153">
        <f>PRODUCT(D465:E465)</f>
        <v>0</v>
      </c>
      <c r="I465" s="1215"/>
    </row>
    <row r="466" spans="1:9" s="1214" customFormat="1">
      <c r="A466" s="1270"/>
      <c r="B466" s="1271"/>
      <c r="C466" s="1272"/>
      <c r="D466" s="1272"/>
      <c r="E466" s="1273"/>
      <c r="F466" s="1273"/>
      <c r="I466" s="1215"/>
    </row>
    <row r="467" spans="1:9" s="1214" customFormat="1" ht="15.75" thickBot="1">
      <c r="A467" s="1274"/>
      <c r="B467" s="1275" t="s">
        <v>1626</v>
      </c>
      <c r="C467" s="1274"/>
      <c r="D467" s="1274"/>
      <c r="E467" s="1276"/>
      <c r="F467" s="1277">
        <f>SUM(F461:F465)</f>
        <v>0</v>
      </c>
      <c r="I467" s="1215"/>
    </row>
    <row r="468" spans="1:9" s="1214" customFormat="1">
      <c r="A468" s="1200"/>
      <c r="B468" s="1139"/>
      <c r="C468" s="1162"/>
      <c r="D468" s="1162"/>
      <c r="E468" s="1199"/>
      <c r="F468" s="1199"/>
      <c r="I468" s="1215"/>
    </row>
    <row r="469" spans="1:9" s="1214" customFormat="1">
      <c r="A469" s="1200"/>
      <c r="B469" s="1139"/>
      <c r="C469" s="1162"/>
      <c r="D469" s="1162"/>
      <c r="E469" s="1199"/>
      <c r="F469" s="1199"/>
      <c r="I469" s="1215"/>
    </row>
    <row r="470" spans="1:9" s="1214" customFormat="1">
      <c r="A470" s="1200"/>
      <c r="B470" s="1278" t="s">
        <v>1627</v>
      </c>
      <c r="C470" s="1162"/>
      <c r="D470" s="1162"/>
      <c r="E470" s="1199"/>
      <c r="F470" s="1199"/>
      <c r="I470" s="1215"/>
    </row>
    <row r="471" spans="1:9" s="1214" customFormat="1" ht="36">
      <c r="A471" s="1200"/>
      <c r="B471" s="1278" t="s">
        <v>1628</v>
      </c>
      <c r="C471" s="1162"/>
      <c r="D471" s="1162"/>
      <c r="E471" s="1199"/>
      <c r="F471" s="1199"/>
      <c r="I471" s="1215"/>
    </row>
    <row r="472" spans="1:9" s="1214" customFormat="1" ht="48">
      <c r="A472" s="1200"/>
      <c r="B472" s="1278" t="s">
        <v>1629</v>
      </c>
      <c r="C472" s="1162"/>
      <c r="D472" s="1162"/>
      <c r="E472" s="1199"/>
      <c r="F472" s="1199"/>
      <c r="I472" s="1215"/>
    </row>
    <row r="473" spans="1:9" s="1214" customFormat="1">
      <c r="A473" s="1166"/>
      <c r="B473" s="1163"/>
      <c r="C473" s="1162"/>
      <c r="D473" s="1198"/>
      <c r="E473" s="1199"/>
      <c r="F473" s="1199"/>
      <c r="I473" s="1215"/>
    </row>
    <row r="474" spans="1:9" s="1214" customFormat="1" ht="15" thickBot="1">
      <c r="A474" s="1166"/>
      <c r="B474" s="1163"/>
      <c r="C474" s="1162"/>
      <c r="D474" s="1198"/>
      <c r="E474" s="1199"/>
      <c r="F474" s="1199"/>
      <c r="I474" s="1215"/>
    </row>
    <row r="475" spans="1:9" s="1214" customFormat="1" ht="32.25" thickBot="1">
      <c r="A475" s="1279"/>
      <c r="B475" s="1280" t="s">
        <v>1630</v>
      </c>
      <c r="C475" s="1281"/>
      <c r="D475" s="1282"/>
      <c r="E475" s="1283"/>
      <c r="F475" s="1284"/>
      <c r="I475" s="1215"/>
    </row>
    <row r="476" spans="1:9" s="1214" customFormat="1">
      <c r="A476" s="1166"/>
      <c r="B476" s="1163"/>
      <c r="C476" s="1162"/>
      <c r="D476" s="1198"/>
      <c r="E476" s="1199"/>
      <c r="F476" s="1199"/>
      <c r="I476" s="1215"/>
    </row>
    <row r="477" spans="1:9" s="1214" customFormat="1" ht="15">
      <c r="A477" s="1166"/>
      <c r="B477" s="1285" t="s">
        <v>1631</v>
      </c>
      <c r="C477" s="1210"/>
      <c r="D477" s="1210"/>
      <c r="E477" s="1286"/>
      <c r="F477" s="1287"/>
      <c r="I477" s="1215"/>
    </row>
    <row r="478" spans="1:9" s="1214" customFormat="1">
      <c r="A478" s="1166"/>
      <c r="B478" s="1163"/>
      <c r="C478" s="1162"/>
      <c r="D478" s="1198"/>
      <c r="E478" s="1199"/>
      <c r="F478" s="1199"/>
      <c r="I478" s="1215"/>
    </row>
    <row r="479" spans="1:9" s="1214" customFormat="1" ht="15">
      <c r="A479" s="1166"/>
      <c r="B479" s="1288" t="s">
        <v>1344</v>
      </c>
      <c r="C479" s="1289"/>
      <c r="D479" s="1289"/>
      <c r="E479" s="1290"/>
      <c r="F479" s="1287">
        <f>$F$34</f>
        <v>0</v>
      </c>
      <c r="I479" s="1215"/>
    </row>
    <row r="480" spans="1:9" s="1214" customFormat="1" ht="15">
      <c r="A480" s="1166"/>
      <c r="B480" s="1288" t="s">
        <v>1632</v>
      </c>
      <c r="C480" s="1289"/>
      <c r="D480" s="1289"/>
      <c r="E480" s="1290"/>
      <c r="F480" s="1287">
        <f>$F$174</f>
        <v>0</v>
      </c>
      <c r="I480" s="1215"/>
    </row>
    <row r="481" spans="1:9" s="1214" customFormat="1" ht="15">
      <c r="A481" s="1166"/>
      <c r="B481" s="1285"/>
      <c r="C481" s="1210"/>
      <c r="D481" s="1210"/>
      <c r="E481" s="1286"/>
      <c r="F481" s="1287"/>
      <c r="I481" s="1215"/>
    </row>
    <row r="482" spans="1:9" s="1214" customFormat="1" ht="15">
      <c r="A482" s="1166"/>
      <c r="B482" s="1285" t="s">
        <v>1633</v>
      </c>
      <c r="C482" s="1210"/>
      <c r="D482" s="1210"/>
      <c r="E482" s="1286"/>
      <c r="F482" s="1287">
        <f>$F$264</f>
        <v>0</v>
      </c>
      <c r="I482" s="1215"/>
    </row>
    <row r="483" spans="1:9" s="1214" customFormat="1" ht="15">
      <c r="A483" s="1166"/>
      <c r="B483" s="1285" t="s">
        <v>1634</v>
      </c>
      <c r="C483" s="1210"/>
      <c r="D483" s="1210"/>
      <c r="E483" s="1286"/>
      <c r="F483" s="1287">
        <f>$F$290</f>
        <v>0</v>
      </c>
      <c r="I483" s="1215"/>
    </row>
    <row r="484" spans="1:9" s="1214" customFormat="1" ht="15">
      <c r="A484" s="1166"/>
      <c r="B484" s="1285" t="s">
        <v>1635</v>
      </c>
      <c r="C484" s="1210"/>
      <c r="D484" s="1210"/>
      <c r="E484" s="1286"/>
      <c r="F484" s="1287">
        <f>$F$363</f>
        <v>0</v>
      </c>
      <c r="I484" s="1215"/>
    </row>
    <row r="485" spans="1:9" s="1214" customFormat="1" ht="15">
      <c r="A485" s="1166"/>
      <c r="B485" s="1285" t="s">
        <v>1636</v>
      </c>
      <c r="C485" s="1210"/>
      <c r="D485" s="1210"/>
      <c r="E485" s="1286"/>
      <c r="F485" s="1291">
        <f>$F$457</f>
        <v>0</v>
      </c>
      <c r="I485" s="1215"/>
    </row>
    <row r="486" spans="1:9" s="1214" customFormat="1" ht="15">
      <c r="A486" s="1166"/>
      <c r="B486" s="1285" t="s">
        <v>1637</v>
      </c>
      <c r="C486" s="1210"/>
      <c r="D486" s="1210"/>
      <c r="E486" s="1286"/>
      <c r="F486" s="1291">
        <f>$F$467</f>
        <v>0</v>
      </c>
      <c r="I486" s="1215"/>
    </row>
    <row r="487" spans="1:9" s="1214" customFormat="1" ht="15">
      <c r="A487" s="1292"/>
      <c r="B487" s="1293" t="s">
        <v>1638</v>
      </c>
      <c r="C487" s="1294"/>
      <c r="D487" s="1295"/>
      <c r="E487" s="1296"/>
      <c r="F487" s="1297">
        <f>SUM(F479:F486)</f>
        <v>0</v>
      </c>
      <c r="I487" s="1215"/>
    </row>
    <row r="488" spans="1:9" s="1214" customFormat="1">
      <c r="A488" s="1212"/>
      <c r="B488" s="1298"/>
      <c r="C488" s="1213"/>
      <c r="D488" s="1213"/>
      <c r="E488" s="1225"/>
      <c r="F488" s="1225"/>
      <c r="I488" s="1215"/>
    </row>
    <row r="489" spans="1:9" s="1214" customFormat="1">
      <c r="A489" s="1212"/>
      <c r="B489" s="1298"/>
      <c r="C489" s="1213"/>
      <c r="D489" s="1213"/>
      <c r="E489" s="1225"/>
      <c r="F489" s="1225"/>
      <c r="I489" s="1215"/>
    </row>
    <row r="490" spans="1:9" s="1214" customFormat="1">
      <c r="A490" s="1212"/>
      <c r="B490" s="1298" t="s">
        <v>1639</v>
      </c>
      <c r="C490" s="1213"/>
      <c r="D490" s="1213"/>
      <c r="E490" s="1225"/>
      <c r="F490" s="1225"/>
      <c r="I490" s="1215"/>
    </row>
    <row r="491" spans="1:9" s="1214" customFormat="1">
      <c r="A491" s="1212"/>
      <c r="B491" s="1298"/>
      <c r="C491" s="1213"/>
      <c r="D491" s="1213"/>
      <c r="E491" s="1225"/>
      <c r="F491" s="1225"/>
      <c r="I491" s="1215"/>
    </row>
    <row r="492" spans="1:9" s="1214" customFormat="1">
      <c r="A492" s="1212"/>
      <c r="B492" s="1298" t="s">
        <v>1640</v>
      </c>
      <c r="C492" s="1213"/>
      <c r="D492" s="1213"/>
      <c r="E492" s="1225"/>
      <c r="F492" s="1225"/>
      <c r="I492" s="1215"/>
    </row>
    <row r="493" spans="1:9" s="1214" customFormat="1">
      <c r="A493" s="1212"/>
      <c r="B493" s="1298"/>
      <c r="C493" s="1213"/>
      <c r="D493" s="1213"/>
      <c r="E493" s="1225"/>
      <c r="F493" s="1225"/>
      <c r="I493" s="1215"/>
    </row>
    <row r="494" spans="1:9" s="1214" customFormat="1">
      <c r="A494" s="1212"/>
      <c r="B494" s="1298"/>
      <c r="C494" s="1213"/>
      <c r="D494" s="1213"/>
      <c r="E494" s="1225"/>
      <c r="F494" s="1225"/>
      <c r="I494" s="1215"/>
    </row>
    <row r="495" spans="1:9" s="1214" customFormat="1">
      <c r="A495" s="1212"/>
      <c r="B495" s="1298"/>
      <c r="C495" s="1213"/>
      <c r="D495" s="1213"/>
      <c r="E495" s="1225"/>
      <c r="F495" s="1225"/>
      <c r="I495" s="1215"/>
    </row>
  </sheetData>
  <mergeCells count="1">
    <mergeCell ref="B3:E3"/>
  </mergeCells>
  <pageMargins left="0.78740157480314965" right="0.74803149606299213" top="0.51181102362204722" bottom="0.82677165354330717" header="0" footer="0.35433070866141736"/>
  <pageSetup paperSize="9" orientation="portrait" r:id="rId1"/>
  <headerFooter alignWithMargins="0">
    <oddFooter>&amp;L&amp;"Arial CE,Ležeče"&amp;8strojne instalacije&amp;C&amp;P&amp;R&amp;"Arial CE,Ležeče"&amp;8Javni razvojni center Radmožanci,Veling-Deol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61"/>
  <sheetViews>
    <sheetView topLeftCell="A31" zoomScaleNormal="100" zoomScaleSheetLayoutView="100" workbookViewId="0">
      <selection activeCell="B69" sqref="B69"/>
    </sheetView>
  </sheetViews>
  <sheetFormatPr defaultColWidth="9" defaultRowHeight="12.75"/>
  <cols>
    <col min="1" max="1" width="10.140625" style="213" customWidth="1"/>
    <col min="2" max="2" width="56.42578125" style="171" customWidth="1"/>
    <col min="3" max="3" width="11.28515625" style="172" customWidth="1"/>
    <col min="4" max="4" width="10.140625" style="173" customWidth="1"/>
    <col min="5" max="5" width="15.28515625" style="173" customWidth="1"/>
    <col min="6" max="6" width="20.5703125" style="173" customWidth="1"/>
    <col min="7" max="7" width="56.140625" style="449" bestFit="1" customWidth="1"/>
    <col min="8" max="8" width="16.140625" style="450" bestFit="1" customWidth="1"/>
    <col min="9" max="15" width="9" style="450"/>
    <col min="16" max="16384" width="9" style="175"/>
  </cols>
  <sheetData>
    <row r="1" spans="1:15" s="9" customFormat="1" ht="42" customHeight="1">
      <c r="A1" s="28"/>
      <c r="B1" s="1317" t="s">
        <v>1710</v>
      </c>
      <c r="C1" s="8"/>
      <c r="D1" s="250"/>
      <c r="E1" s="250"/>
      <c r="F1" s="250"/>
    </row>
    <row r="2" spans="1:15" s="683" customFormat="1">
      <c r="A2" s="335"/>
      <c r="B2" s="335"/>
      <c r="C2" s="336"/>
      <c r="D2" s="337"/>
      <c r="E2" s="337"/>
      <c r="F2" s="250"/>
      <c r="G2" s="682"/>
      <c r="H2" s="448"/>
      <c r="I2" s="448"/>
      <c r="J2" s="448"/>
      <c r="K2" s="448"/>
      <c r="L2" s="448"/>
      <c r="M2" s="448"/>
      <c r="N2" s="448"/>
      <c r="O2" s="448"/>
    </row>
    <row r="3" spans="1:15" s="683" customFormat="1">
      <c r="A3" s="335"/>
      <c r="B3" s="335"/>
      <c r="C3" s="336"/>
      <c r="D3" s="337"/>
      <c r="E3" s="337"/>
      <c r="F3" s="343"/>
      <c r="G3" s="682"/>
      <c r="H3" s="448"/>
      <c r="I3" s="448"/>
      <c r="J3" s="448"/>
      <c r="K3" s="448"/>
      <c r="L3" s="448"/>
      <c r="M3" s="448"/>
      <c r="N3" s="448"/>
      <c r="O3" s="448"/>
    </row>
    <row r="4" spans="1:15" s="683" customFormat="1">
      <c r="A4" s="335"/>
      <c r="B4" s="335"/>
      <c r="C4" s="336"/>
      <c r="D4" s="337"/>
      <c r="E4" s="337"/>
      <c r="F4" s="343"/>
      <c r="G4" s="682"/>
      <c r="H4" s="448"/>
      <c r="I4" s="448"/>
      <c r="J4" s="448"/>
      <c r="K4" s="448"/>
      <c r="L4" s="448"/>
      <c r="M4" s="448"/>
      <c r="N4" s="448"/>
      <c r="O4" s="448"/>
    </row>
    <row r="5" spans="1:15" s="686" customFormat="1" ht="24">
      <c r="A5" s="338" t="s">
        <v>112</v>
      </c>
      <c r="B5" s="339" t="s">
        <v>113</v>
      </c>
      <c r="C5" s="339" t="s">
        <v>1</v>
      </c>
      <c r="D5" s="340" t="s">
        <v>2</v>
      </c>
      <c r="E5" s="340" t="s">
        <v>114</v>
      </c>
      <c r="F5" s="800" t="s">
        <v>4</v>
      </c>
      <c r="G5" s="684"/>
      <c r="H5" s="685"/>
      <c r="I5" s="685"/>
      <c r="J5" s="685"/>
      <c r="K5" s="685"/>
      <c r="L5" s="685"/>
      <c r="M5" s="685"/>
      <c r="N5" s="685"/>
      <c r="O5" s="685"/>
    </row>
    <row r="6" spans="1:15" s="689" customFormat="1" ht="11.25">
      <c r="A6" s="811"/>
      <c r="B6" s="342"/>
      <c r="C6" s="812"/>
      <c r="D6" s="343"/>
      <c r="E6" s="813"/>
      <c r="F6" s="814"/>
      <c r="G6" s="687"/>
      <c r="H6" s="688"/>
      <c r="I6" s="688"/>
      <c r="J6" s="688"/>
      <c r="K6" s="688"/>
      <c r="L6" s="688"/>
      <c r="M6" s="688"/>
      <c r="N6" s="688"/>
      <c r="O6" s="688"/>
    </row>
    <row r="7" spans="1:15" s="692" customFormat="1" ht="15.75">
      <c r="A7" s="801" t="s">
        <v>51</v>
      </c>
      <c r="B7" s="802" t="s">
        <v>115</v>
      </c>
      <c r="C7" s="815"/>
      <c r="D7" s="816"/>
      <c r="E7" s="817"/>
      <c r="F7" s="818"/>
      <c r="G7" s="690"/>
      <c r="H7" s="691"/>
      <c r="I7" s="691"/>
      <c r="J7" s="691"/>
      <c r="K7" s="691"/>
      <c r="L7" s="691"/>
      <c r="M7" s="691"/>
      <c r="N7" s="691"/>
      <c r="O7" s="691"/>
    </row>
    <row r="8" spans="1:15" s="90" customFormat="1">
      <c r="A8" s="369"/>
      <c r="B8" s="526"/>
      <c r="C8" s="328"/>
      <c r="D8" s="329"/>
      <c r="E8" s="330"/>
      <c r="F8" s="739"/>
      <c r="G8" s="207"/>
      <c r="H8" s="208"/>
      <c r="I8" s="208"/>
      <c r="J8" s="208"/>
      <c r="K8" s="208"/>
      <c r="L8" s="208"/>
      <c r="M8" s="208"/>
      <c r="N8" s="208"/>
      <c r="O8" s="208"/>
    </row>
    <row r="9" spans="1:15" s="232" customFormat="1" ht="15.75">
      <c r="A9" s="345" t="s">
        <v>116</v>
      </c>
      <c r="B9" s="803" t="s">
        <v>150</v>
      </c>
      <c r="C9" s="797"/>
      <c r="D9" s="819"/>
      <c r="E9" s="798"/>
      <c r="F9" s="820"/>
      <c r="G9" s="441"/>
      <c r="H9" s="442"/>
      <c r="I9" s="442"/>
      <c r="J9" s="442"/>
      <c r="K9" s="442"/>
      <c r="L9" s="442"/>
      <c r="M9" s="442"/>
      <c r="N9" s="442"/>
      <c r="O9" s="442"/>
    </row>
    <row r="10" spans="1:15" s="104" customFormat="1">
      <c r="A10" s="364"/>
      <c r="B10" s="804"/>
      <c r="C10" s="328"/>
      <c r="D10" s="329"/>
      <c r="E10" s="309"/>
      <c r="F10" s="457"/>
      <c r="H10" s="100"/>
    </row>
    <row r="11" spans="1:15" s="100" customFormat="1" ht="38.25">
      <c r="A11" s="1325" t="s">
        <v>151</v>
      </c>
      <c r="B11" s="236" t="s">
        <v>152</v>
      </c>
      <c r="C11" s="237"/>
      <c r="D11" s="238"/>
      <c r="E11" s="239"/>
      <c r="F11" s="524"/>
    </row>
    <row r="12" spans="1:15" s="100" customFormat="1">
      <c r="A12" s="1325"/>
      <c r="B12" s="805" t="s">
        <v>153</v>
      </c>
      <c r="C12" s="237" t="s">
        <v>8</v>
      </c>
      <c r="D12" s="238">
        <v>180</v>
      </c>
      <c r="E12" s="239"/>
      <c r="F12" s="524">
        <f>SUM(D12*E12)</f>
        <v>0</v>
      </c>
    </row>
    <row r="13" spans="1:15" s="100" customFormat="1">
      <c r="A13" s="1325"/>
      <c r="B13" s="236"/>
      <c r="C13" s="237"/>
      <c r="D13" s="238"/>
      <c r="E13" s="239"/>
      <c r="F13" s="524"/>
    </row>
    <row r="14" spans="1:15" s="100" customFormat="1" ht="51">
      <c r="A14" s="807" t="s">
        <v>154</v>
      </c>
      <c r="B14" s="236" t="s">
        <v>547</v>
      </c>
      <c r="C14" s="237"/>
      <c r="D14" s="238"/>
      <c r="E14" s="239"/>
      <c r="F14" s="524"/>
      <c r="H14" s="99"/>
    </row>
    <row r="15" spans="1:15" s="100" customFormat="1">
      <c r="A15" s="807"/>
      <c r="B15" s="805" t="s">
        <v>163</v>
      </c>
      <c r="C15" s="237" t="s">
        <v>9</v>
      </c>
      <c r="D15" s="238">
        <v>101</v>
      </c>
      <c r="E15" s="239"/>
      <c r="F15" s="524">
        <f>SUM(D15*E15)</f>
        <v>0</v>
      </c>
    </row>
    <row r="16" spans="1:15" s="100" customFormat="1">
      <c r="A16" s="807"/>
      <c r="B16" s="236"/>
      <c r="C16" s="237"/>
      <c r="D16" s="238"/>
      <c r="E16" s="239"/>
      <c r="F16" s="524"/>
    </row>
    <row r="17" spans="1:15" s="101" customFormat="1" ht="38.25">
      <c r="A17" s="1325" t="s">
        <v>117</v>
      </c>
      <c r="B17" s="236" t="s">
        <v>508</v>
      </c>
      <c r="C17" s="237"/>
      <c r="D17" s="238"/>
      <c r="E17" s="239"/>
      <c r="F17" s="524"/>
      <c r="G17" s="75"/>
      <c r="H17" s="102"/>
      <c r="I17" s="102"/>
      <c r="J17" s="102"/>
      <c r="K17" s="102"/>
      <c r="L17" s="102"/>
      <c r="M17" s="102"/>
      <c r="N17" s="102"/>
      <c r="O17" s="102"/>
    </row>
    <row r="18" spans="1:15" s="100" customFormat="1" ht="14.25">
      <c r="A18" s="1325"/>
      <c r="B18" s="805" t="s">
        <v>153</v>
      </c>
      <c r="C18" s="237" t="s">
        <v>237</v>
      </c>
      <c r="D18" s="238">
        <v>108</v>
      </c>
      <c r="E18" s="239"/>
      <c r="F18" s="524">
        <f>SUM(D18*E18)</f>
        <v>0</v>
      </c>
    </row>
    <row r="19" spans="1:15" s="101" customFormat="1" ht="14.25">
      <c r="A19" s="1325"/>
      <c r="B19" s="236"/>
      <c r="C19" s="237"/>
      <c r="D19" s="821"/>
      <c r="E19" s="822"/>
      <c r="F19" s="524"/>
      <c r="G19" s="75"/>
      <c r="H19" s="102"/>
      <c r="I19" s="102"/>
      <c r="J19" s="102"/>
      <c r="K19" s="102"/>
      <c r="L19" s="102"/>
      <c r="M19" s="102"/>
      <c r="N19" s="102"/>
      <c r="O19" s="102"/>
    </row>
    <row r="20" spans="1:15" s="101" customFormat="1" ht="25.5">
      <c r="A20" s="1325" t="s">
        <v>156</v>
      </c>
      <c r="B20" s="236" t="s">
        <v>157</v>
      </c>
      <c r="C20" s="237"/>
      <c r="D20" s="238"/>
      <c r="E20" s="239"/>
      <c r="F20" s="524"/>
      <c r="G20" s="102"/>
      <c r="H20" s="102"/>
      <c r="I20" s="102"/>
      <c r="J20" s="102"/>
      <c r="K20" s="102"/>
      <c r="L20" s="102"/>
      <c r="M20" s="102"/>
      <c r="N20" s="102"/>
      <c r="O20" s="102"/>
    </row>
    <row r="21" spans="1:15" s="100" customFormat="1" ht="14.25">
      <c r="A21" s="1325"/>
      <c r="B21" s="805" t="s">
        <v>153</v>
      </c>
      <c r="C21" s="237" t="s">
        <v>336</v>
      </c>
      <c r="D21" s="238">
        <v>23</v>
      </c>
      <c r="E21" s="239"/>
      <c r="F21" s="524">
        <f>SUM(D21*E21)</f>
        <v>0</v>
      </c>
    </row>
    <row r="22" spans="1:15" s="101" customFormat="1" ht="14.25">
      <c r="A22" s="1325"/>
      <c r="B22" s="236"/>
      <c r="C22" s="237"/>
      <c r="D22" s="238"/>
      <c r="E22" s="239"/>
      <c r="F22" s="524"/>
      <c r="G22" s="75"/>
      <c r="H22" s="102"/>
      <c r="I22" s="102"/>
      <c r="J22" s="102"/>
      <c r="K22" s="102"/>
      <c r="L22" s="102"/>
      <c r="M22" s="102"/>
      <c r="N22" s="102"/>
      <c r="O22" s="102"/>
    </row>
    <row r="23" spans="1:15" s="100" customFormat="1" ht="67.5" customHeight="1">
      <c r="A23" s="1325" t="s">
        <v>158</v>
      </c>
      <c r="B23" s="236" t="s">
        <v>509</v>
      </c>
      <c r="C23" s="237"/>
      <c r="D23" s="238"/>
      <c r="E23" s="239"/>
      <c r="F23" s="524"/>
      <c r="H23" s="99"/>
    </row>
    <row r="24" spans="1:15" s="104" customFormat="1">
      <c r="A24" s="1325"/>
      <c r="B24" s="805" t="s">
        <v>159</v>
      </c>
      <c r="C24" s="237" t="s">
        <v>8</v>
      </c>
      <c r="D24" s="238">
        <v>60</v>
      </c>
      <c r="E24" s="239"/>
      <c r="F24" s="524">
        <f>SUM(D24*E24)</f>
        <v>0</v>
      </c>
      <c r="I24" s="100"/>
    </row>
    <row r="25" spans="1:15" s="104" customFormat="1">
      <c r="A25" s="1325"/>
      <c r="B25" s="805" t="s">
        <v>338</v>
      </c>
      <c r="C25" s="237" t="s">
        <v>8</v>
      </c>
      <c r="D25" s="238">
        <v>59</v>
      </c>
      <c r="E25" s="239"/>
      <c r="F25" s="524">
        <f>SUM(D25*E25)</f>
        <v>0</v>
      </c>
      <c r="I25" s="100"/>
    </row>
    <row r="26" spans="1:15" s="104" customFormat="1">
      <c r="A26" s="1325"/>
      <c r="B26" s="805" t="s">
        <v>160</v>
      </c>
      <c r="C26" s="237" t="s">
        <v>8</v>
      </c>
      <c r="D26" s="238">
        <v>56</v>
      </c>
      <c r="E26" s="239"/>
      <c r="F26" s="524">
        <f>SUM(D26*E26)</f>
        <v>0</v>
      </c>
      <c r="I26" s="100"/>
    </row>
    <row r="27" spans="1:15" s="104" customFormat="1">
      <c r="A27" s="1325"/>
      <c r="B27" s="805" t="s">
        <v>161</v>
      </c>
      <c r="C27" s="237" t="s">
        <v>8</v>
      </c>
      <c r="D27" s="238">
        <v>2.5</v>
      </c>
      <c r="E27" s="239"/>
      <c r="F27" s="524">
        <f>SUM(D27*E27)</f>
        <v>0</v>
      </c>
      <c r="I27" s="100"/>
    </row>
    <row r="28" spans="1:15" s="104" customFormat="1">
      <c r="A28" s="1325"/>
      <c r="B28" s="805"/>
      <c r="C28" s="237"/>
      <c r="D28" s="238"/>
      <c r="E28" s="239"/>
      <c r="F28" s="524"/>
      <c r="I28" s="100"/>
    </row>
    <row r="29" spans="1:15" s="100" customFormat="1">
      <c r="A29" s="1325"/>
      <c r="B29" s="236"/>
      <c r="C29" s="237"/>
      <c r="D29" s="238"/>
      <c r="E29" s="239"/>
      <c r="F29" s="524"/>
    </row>
    <row r="30" spans="1:15" s="100" customFormat="1" ht="51">
      <c r="A30" s="807" t="s">
        <v>162</v>
      </c>
      <c r="B30" s="236" t="s">
        <v>514</v>
      </c>
      <c r="C30" s="237" t="s">
        <v>11</v>
      </c>
      <c r="D30" s="238">
        <v>8</v>
      </c>
      <c r="E30" s="239"/>
      <c r="F30" s="524">
        <f>SUM(D30*E30)</f>
        <v>0</v>
      </c>
      <c r="H30" s="99"/>
    </row>
    <row r="31" spans="1:15" s="100" customFormat="1">
      <c r="A31" s="807"/>
      <c r="B31" s="236"/>
      <c r="C31" s="237"/>
      <c r="D31" s="238"/>
      <c r="E31" s="239"/>
      <c r="F31" s="524"/>
    </row>
    <row r="32" spans="1:15" s="100" customFormat="1" ht="102">
      <c r="A32" s="807" t="s">
        <v>516</v>
      </c>
      <c r="B32" s="236" t="s">
        <v>515</v>
      </c>
      <c r="C32" s="237" t="s">
        <v>11</v>
      </c>
      <c r="D32" s="238">
        <v>1</v>
      </c>
      <c r="E32" s="239"/>
      <c r="F32" s="524">
        <f>SUM(D32*E32)</f>
        <v>0</v>
      </c>
      <c r="H32" s="99"/>
    </row>
    <row r="33" spans="1:15" s="100" customFormat="1">
      <c r="A33" s="807"/>
      <c r="B33" s="236"/>
      <c r="C33" s="237"/>
      <c r="D33" s="238"/>
      <c r="E33" s="239"/>
      <c r="F33" s="524"/>
    </row>
    <row r="34" spans="1:15" s="100" customFormat="1" ht="89.25">
      <c r="A34" s="807" t="s">
        <v>164</v>
      </c>
      <c r="B34" s="241" t="s">
        <v>1701</v>
      </c>
      <c r="C34" s="237"/>
      <c r="D34" s="238"/>
      <c r="E34" s="239"/>
      <c r="F34" s="524"/>
      <c r="H34" s="99"/>
    </row>
    <row r="35" spans="1:15" s="100" customFormat="1">
      <c r="A35" s="807"/>
      <c r="B35" s="823" t="s">
        <v>163</v>
      </c>
      <c r="C35" s="237" t="s">
        <v>11</v>
      </c>
      <c r="D35" s="238">
        <v>5</v>
      </c>
      <c r="E35" s="239"/>
      <c r="F35" s="524">
        <f>SUM(D35*E35)</f>
        <v>0</v>
      </c>
    </row>
    <row r="36" spans="1:15" s="100" customFormat="1" ht="18.75" customHeight="1">
      <c r="A36" s="807"/>
      <c r="B36" s="805"/>
      <c r="C36" s="237"/>
      <c r="D36" s="238"/>
      <c r="E36" s="239"/>
      <c r="F36" s="524"/>
    </row>
    <row r="37" spans="1:15" s="100" customFormat="1">
      <c r="A37" s="807"/>
      <c r="B37" s="236"/>
      <c r="C37" s="237"/>
      <c r="D37" s="238"/>
      <c r="E37" s="239"/>
      <c r="F37" s="524"/>
    </row>
    <row r="38" spans="1:15" s="100" customFormat="1" ht="89.25">
      <c r="A38" s="807" t="s">
        <v>165</v>
      </c>
      <c r="B38" s="236" t="s">
        <v>1700</v>
      </c>
      <c r="C38" s="237" t="s">
        <v>11</v>
      </c>
      <c r="D38" s="238">
        <v>1</v>
      </c>
      <c r="E38" s="239"/>
      <c r="F38" s="524">
        <f>SUM(D38*E38)</f>
        <v>0</v>
      </c>
      <c r="H38" s="99"/>
    </row>
    <row r="39" spans="1:15" s="100" customFormat="1">
      <c r="A39" s="807"/>
      <c r="B39" s="236"/>
      <c r="C39" s="237"/>
      <c r="D39" s="238"/>
      <c r="E39" s="239"/>
      <c r="F39" s="524"/>
      <c r="H39" s="99"/>
    </row>
    <row r="40" spans="1:15" s="133" customFormat="1" ht="102">
      <c r="A40" s="364" t="s">
        <v>168</v>
      </c>
      <c r="B40" s="387" t="s">
        <v>659</v>
      </c>
      <c r="C40" s="328" t="s">
        <v>11</v>
      </c>
      <c r="D40" s="331">
        <v>1</v>
      </c>
      <c r="E40" s="309"/>
      <c r="F40" s="382">
        <f>SUM(D40*E40)</f>
        <v>0</v>
      </c>
    </row>
    <row r="41" spans="1:15" s="133" customFormat="1">
      <c r="A41" s="364"/>
      <c r="B41" s="387"/>
      <c r="C41" s="328"/>
      <c r="D41" s="331"/>
      <c r="E41" s="382"/>
      <c r="F41" s="382"/>
    </row>
    <row r="42" spans="1:15" s="199" customFormat="1" ht="102">
      <c r="A42" s="1325" t="s">
        <v>171</v>
      </c>
      <c r="B42" s="824" t="s">
        <v>166</v>
      </c>
      <c r="C42" s="825"/>
      <c r="D42" s="238"/>
      <c r="E42" s="239"/>
      <c r="F42" s="524"/>
      <c r="G42" s="182"/>
      <c r="H42" s="437"/>
      <c r="I42" s="437"/>
      <c r="J42" s="437"/>
      <c r="K42" s="437"/>
      <c r="L42" s="437"/>
      <c r="M42" s="437"/>
      <c r="N42" s="437"/>
      <c r="O42" s="437"/>
    </row>
    <row r="43" spans="1:15" s="100" customFormat="1">
      <c r="A43" s="1325"/>
      <c r="B43" s="805" t="s">
        <v>167</v>
      </c>
      <c r="C43" s="237" t="s">
        <v>11</v>
      </c>
      <c r="D43" s="238">
        <v>6</v>
      </c>
      <c r="E43" s="239"/>
      <c r="F43" s="524">
        <f>SUM(D43*E43)</f>
        <v>0</v>
      </c>
    </row>
    <row r="44" spans="1:15" s="199" customFormat="1" ht="12.75" customHeight="1">
      <c r="A44" s="1325"/>
      <c r="B44" s="826"/>
      <c r="C44" s="825"/>
      <c r="D44" s="238"/>
      <c r="E44" s="239"/>
      <c r="F44" s="524"/>
      <c r="G44" s="182"/>
      <c r="H44" s="437"/>
      <c r="I44" s="437"/>
      <c r="J44" s="437"/>
      <c r="K44" s="437"/>
      <c r="L44" s="437"/>
      <c r="M44" s="437"/>
      <c r="N44" s="437"/>
      <c r="O44" s="437"/>
    </row>
    <row r="45" spans="1:15" s="199" customFormat="1" ht="102">
      <c r="A45" s="1325" t="s">
        <v>173</v>
      </c>
      <c r="B45" s="824" t="s">
        <v>169</v>
      </c>
      <c r="C45" s="825"/>
      <c r="D45" s="238"/>
      <c r="E45" s="239"/>
      <c r="F45" s="524"/>
      <c r="G45" s="182"/>
      <c r="H45" s="437"/>
      <c r="I45" s="437"/>
      <c r="J45" s="437"/>
      <c r="K45" s="437"/>
      <c r="L45" s="437"/>
      <c r="M45" s="437"/>
      <c r="N45" s="437"/>
      <c r="O45" s="437"/>
    </row>
    <row r="46" spans="1:15" s="100" customFormat="1">
      <c r="A46" s="1325"/>
      <c r="B46" s="805" t="s">
        <v>170</v>
      </c>
      <c r="C46" s="237" t="s">
        <v>8</v>
      </c>
      <c r="D46" s="238">
        <v>180</v>
      </c>
      <c r="E46" s="239"/>
      <c r="F46" s="524">
        <f>SUM(D46*E46)</f>
        <v>0</v>
      </c>
    </row>
    <row r="47" spans="1:15" s="199" customFormat="1" ht="12.75" customHeight="1">
      <c r="A47" s="1325"/>
      <c r="B47" s="826"/>
      <c r="C47" s="825"/>
      <c r="D47" s="238"/>
      <c r="E47" s="239"/>
      <c r="F47" s="524"/>
      <c r="G47" s="182"/>
      <c r="H47" s="437"/>
      <c r="I47" s="437"/>
      <c r="J47" s="437"/>
      <c r="K47" s="437"/>
      <c r="L47" s="437"/>
      <c r="M47" s="437"/>
      <c r="N47" s="437"/>
      <c r="O47" s="437"/>
    </row>
    <row r="48" spans="1:15" s="101" customFormat="1" ht="51.75" customHeight="1">
      <c r="A48" s="1325" t="s">
        <v>255</v>
      </c>
      <c r="B48" s="236" t="s">
        <v>172</v>
      </c>
      <c r="C48" s="237"/>
      <c r="D48" s="238"/>
      <c r="E48" s="239"/>
      <c r="F48" s="524"/>
      <c r="G48" s="102"/>
      <c r="H48" s="102"/>
      <c r="I48" s="102"/>
      <c r="J48" s="102"/>
      <c r="K48" s="102"/>
      <c r="L48" s="102"/>
      <c r="M48" s="102"/>
      <c r="N48" s="102"/>
      <c r="O48" s="102"/>
    </row>
    <row r="49" spans="1:15" s="100" customFormat="1" ht="14.25">
      <c r="A49" s="1325"/>
      <c r="B49" s="805" t="s">
        <v>153</v>
      </c>
      <c r="C49" s="237" t="s">
        <v>336</v>
      </c>
      <c r="D49" s="238">
        <v>84</v>
      </c>
      <c r="E49" s="239"/>
      <c r="F49" s="524">
        <f>SUM(D49*E49)</f>
        <v>0</v>
      </c>
    </row>
    <row r="50" spans="1:15" s="101" customFormat="1" ht="14.25">
      <c r="A50" s="1325"/>
      <c r="B50" s="236"/>
      <c r="C50" s="237"/>
      <c r="D50" s="238"/>
      <c r="E50" s="239"/>
      <c r="F50" s="524"/>
      <c r="G50" s="102"/>
      <c r="H50" s="102"/>
      <c r="I50" s="102"/>
      <c r="J50" s="102"/>
      <c r="K50" s="102"/>
      <c r="L50" s="102"/>
      <c r="M50" s="102"/>
      <c r="N50" s="102"/>
      <c r="O50" s="102"/>
    </row>
    <row r="51" spans="1:15" s="101" customFormat="1" ht="56.25" customHeight="1">
      <c r="A51" s="1325" t="s">
        <v>201</v>
      </c>
      <c r="B51" s="236" t="s">
        <v>200</v>
      </c>
      <c r="C51" s="237"/>
      <c r="D51" s="238"/>
      <c r="E51" s="239"/>
      <c r="F51" s="524"/>
      <c r="G51" s="102"/>
      <c r="H51" s="102"/>
      <c r="I51" s="102"/>
      <c r="J51" s="102"/>
      <c r="K51" s="102"/>
      <c r="L51" s="102"/>
      <c r="M51" s="102"/>
      <c r="N51" s="102"/>
      <c r="O51" s="102"/>
    </row>
    <row r="52" spans="1:15" s="100" customFormat="1" ht="14.25">
      <c r="A52" s="1325"/>
      <c r="B52" s="805" t="s">
        <v>153</v>
      </c>
      <c r="C52" s="237" t="s">
        <v>336</v>
      </c>
      <c r="D52" s="238">
        <v>17</v>
      </c>
      <c r="E52" s="239"/>
      <c r="F52" s="524">
        <f>SUM(D52*E52)</f>
        <v>0</v>
      </c>
    </row>
    <row r="53" spans="1:15" s="100" customFormat="1">
      <c r="A53" s="1325"/>
      <c r="B53" s="236"/>
      <c r="C53" s="237"/>
      <c r="D53" s="238"/>
      <c r="E53" s="239"/>
      <c r="F53" s="524"/>
    </row>
    <row r="54" spans="1:15" s="101" customFormat="1" ht="18" customHeight="1">
      <c r="A54" s="1325" t="s">
        <v>559</v>
      </c>
      <c r="B54" s="236" t="s">
        <v>174</v>
      </c>
      <c r="C54" s="237"/>
      <c r="D54" s="238"/>
      <c r="E54" s="239"/>
      <c r="F54" s="524"/>
      <c r="G54" s="102"/>
      <c r="H54" s="102"/>
      <c r="I54" s="102"/>
      <c r="J54" s="102"/>
      <c r="K54" s="102"/>
      <c r="L54" s="102"/>
      <c r="M54" s="102"/>
      <c r="N54" s="102"/>
      <c r="O54" s="102"/>
    </row>
    <row r="55" spans="1:15" s="100" customFormat="1">
      <c r="A55" s="1325"/>
      <c r="B55" s="805" t="s">
        <v>153</v>
      </c>
      <c r="C55" s="237" t="s">
        <v>8</v>
      </c>
      <c r="D55" s="238">
        <v>180</v>
      </c>
      <c r="E55" s="239"/>
      <c r="F55" s="524">
        <f>SUM(D55*E55)</f>
        <v>0</v>
      </c>
    </row>
    <row r="56" spans="1:15" s="100" customFormat="1" ht="13.5" thickBot="1">
      <c r="A56" s="1325"/>
      <c r="B56" s="236"/>
      <c r="C56" s="237"/>
      <c r="D56" s="238"/>
      <c r="E56" s="239"/>
      <c r="F56" s="524"/>
      <c r="G56" s="181"/>
    </row>
    <row r="57" spans="1:15" s="170" customFormat="1" ht="17.25" thickTop="1" thickBot="1">
      <c r="A57" s="383" t="str">
        <f>A9</f>
        <v>3.1</v>
      </c>
      <c r="B57" s="383" t="str">
        <f>B9</f>
        <v>Meteorna kanalizacija</v>
      </c>
      <c r="C57" s="384"/>
      <c r="D57" s="385"/>
      <c r="E57" s="385"/>
      <c r="F57" s="385">
        <f>SUM(F11:F56)</f>
        <v>0</v>
      </c>
      <c r="G57" s="438"/>
      <c r="H57" s="439"/>
      <c r="I57" s="439"/>
      <c r="J57" s="439"/>
      <c r="K57" s="439"/>
      <c r="L57" s="439"/>
      <c r="M57" s="439"/>
      <c r="N57" s="439"/>
      <c r="O57" s="439"/>
    </row>
    <row r="58" spans="1:15" s="170" customFormat="1" ht="16.5" thickTop="1">
      <c r="A58" s="201"/>
      <c r="B58" s="201"/>
      <c r="C58" s="212"/>
      <c r="D58" s="203"/>
      <c r="E58" s="203"/>
      <c r="F58" s="525"/>
      <c r="G58" s="438"/>
      <c r="H58" s="439"/>
      <c r="I58" s="439"/>
      <c r="J58" s="439"/>
      <c r="K58" s="439"/>
      <c r="L58" s="439"/>
      <c r="M58" s="439"/>
      <c r="N58" s="439"/>
      <c r="O58" s="439"/>
    </row>
    <row r="59" spans="1:15" s="170" customFormat="1" ht="15.75">
      <c r="A59" s="201"/>
      <c r="B59" s="201"/>
      <c r="C59" s="212"/>
      <c r="D59" s="203"/>
      <c r="E59" s="203"/>
      <c r="F59" s="525"/>
      <c r="G59" s="438"/>
      <c r="H59" s="439"/>
      <c r="I59" s="439"/>
      <c r="J59" s="439"/>
      <c r="K59" s="439"/>
      <c r="L59" s="439"/>
      <c r="M59" s="439"/>
      <c r="N59" s="439"/>
      <c r="O59" s="439"/>
    </row>
    <row r="60" spans="1:15" s="170" customFormat="1" ht="15.75">
      <c r="A60" s="201"/>
      <c r="B60" s="201"/>
      <c r="C60" s="212"/>
      <c r="D60" s="203"/>
      <c r="E60" s="203"/>
      <c r="F60" s="525"/>
      <c r="G60" s="438"/>
      <c r="H60" s="439"/>
      <c r="I60" s="439"/>
      <c r="J60" s="439"/>
      <c r="K60" s="439"/>
      <c r="L60" s="439"/>
      <c r="M60" s="439"/>
      <c r="N60" s="439"/>
      <c r="O60" s="439"/>
    </row>
    <row r="61" spans="1:15" s="344" customFormat="1" ht="15.75">
      <c r="A61" s="794" t="s">
        <v>175</v>
      </c>
      <c r="B61" s="827" t="s">
        <v>176</v>
      </c>
      <c r="C61" s="828"/>
      <c r="D61" s="829"/>
      <c r="E61" s="830"/>
      <c r="F61" s="831"/>
      <c r="G61" s="832"/>
      <c r="H61" s="436"/>
      <c r="I61" s="436"/>
      <c r="J61" s="436"/>
      <c r="K61" s="436"/>
      <c r="L61" s="436"/>
      <c r="M61" s="436"/>
      <c r="N61" s="436"/>
      <c r="O61" s="436"/>
    </row>
    <row r="62" spans="1:15" s="104" customFormat="1">
      <c r="A62" s="364"/>
      <c r="B62" s="804"/>
      <c r="C62" s="328"/>
      <c r="D62" s="329"/>
      <c r="E62" s="309"/>
      <c r="F62" s="457"/>
      <c r="H62" s="100"/>
    </row>
    <row r="63" spans="1:15" s="100" customFormat="1" ht="38.25">
      <c r="A63" s="1325" t="s">
        <v>177</v>
      </c>
      <c r="B63" s="236" t="s">
        <v>178</v>
      </c>
      <c r="C63" s="237"/>
      <c r="D63" s="238"/>
      <c r="E63" s="239"/>
      <c r="F63" s="524"/>
    </row>
    <row r="64" spans="1:15" s="100" customFormat="1" ht="15.75" customHeight="1">
      <c r="A64" s="1325"/>
      <c r="B64" s="805" t="s">
        <v>179</v>
      </c>
      <c r="C64" s="237" t="s">
        <v>8</v>
      </c>
      <c r="D64" s="238">
        <v>50</v>
      </c>
      <c r="E64" s="239"/>
      <c r="F64" s="524">
        <f>SUM(D64*E64)</f>
        <v>0</v>
      </c>
    </row>
    <row r="65" spans="1:15" s="100" customFormat="1">
      <c r="A65" s="807"/>
      <c r="B65" s="236"/>
      <c r="C65" s="237"/>
      <c r="D65" s="238"/>
      <c r="E65" s="239"/>
      <c r="F65" s="524"/>
    </row>
    <row r="66" spans="1:15" s="100" customFormat="1" ht="51">
      <c r="A66" s="807" t="s">
        <v>180</v>
      </c>
      <c r="B66" s="236" t="s">
        <v>548</v>
      </c>
      <c r="C66" s="237"/>
      <c r="D66" s="238"/>
      <c r="E66" s="239"/>
      <c r="F66" s="524"/>
      <c r="H66" s="99"/>
    </row>
    <row r="67" spans="1:15" s="100" customFormat="1">
      <c r="A67" s="807"/>
      <c r="B67" s="805" t="s">
        <v>179</v>
      </c>
      <c r="C67" s="237" t="s">
        <v>9</v>
      </c>
      <c r="D67" s="238">
        <v>27</v>
      </c>
      <c r="E67" s="239"/>
      <c r="F67" s="524">
        <f>SUM(D67*E67)</f>
        <v>0</v>
      </c>
    </row>
    <row r="68" spans="1:15" s="100" customFormat="1">
      <c r="A68" s="807"/>
      <c r="B68" s="805"/>
      <c r="C68" s="237"/>
      <c r="D68" s="238"/>
      <c r="E68" s="239"/>
      <c r="F68" s="524"/>
    </row>
    <row r="69" spans="1:15" s="101" customFormat="1" ht="40.5" customHeight="1">
      <c r="A69" s="1325" t="s">
        <v>181</v>
      </c>
      <c r="B69" s="236" t="s">
        <v>508</v>
      </c>
      <c r="C69" s="237" t="s">
        <v>237</v>
      </c>
      <c r="D69" s="238">
        <v>30</v>
      </c>
      <c r="E69" s="239"/>
      <c r="F69" s="524">
        <f>SUM(D69*E69)</f>
        <v>0</v>
      </c>
      <c r="G69" s="75"/>
      <c r="H69" s="102"/>
      <c r="I69" s="102"/>
      <c r="J69" s="102"/>
      <c r="K69" s="102"/>
      <c r="L69" s="102"/>
      <c r="M69" s="102"/>
      <c r="N69" s="102"/>
      <c r="O69" s="102"/>
    </row>
    <row r="70" spans="1:15" s="101" customFormat="1" ht="14.25">
      <c r="A70" s="1325"/>
      <c r="B70" s="236"/>
      <c r="C70" s="237"/>
      <c r="D70" s="821"/>
      <c r="E70" s="822"/>
      <c r="F70" s="524"/>
      <c r="G70" s="75"/>
      <c r="H70" s="102"/>
      <c r="I70" s="102"/>
      <c r="J70" s="102"/>
      <c r="K70" s="102"/>
      <c r="L70" s="102"/>
      <c r="M70" s="102"/>
      <c r="N70" s="102"/>
      <c r="O70" s="102"/>
    </row>
    <row r="71" spans="1:15" s="100" customFormat="1" ht="102">
      <c r="A71" s="807" t="s">
        <v>182</v>
      </c>
      <c r="B71" s="879" t="s">
        <v>510</v>
      </c>
      <c r="C71" s="237"/>
      <c r="D71" s="238"/>
      <c r="E71" s="239"/>
      <c r="F71" s="524"/>
      <c r="H71" s="99"/>
    </row>
    <row r="72" spans="1:15" s="104" customFormat="1">
      <c r="A72" s="807"/>
      <c r="B72" s="805" t="s">
        <v>550</v>
      </c>
      <c r="C72" s="237" t="s">
        <v>8</v>
      </c>
      <c r="D72" s="238">
        <v>8</v>
      </c>
      <c r="E72" s="239"/>
      <c r="F72" s="524">
        <f>SUM(D72*E72)</f>
        <v>0</v>
      </c>
      <c r="I72" s="100"/>
    </row>
    <row r="73" spans="1:15" s="104" customFormat="1">
      <c r="A73" s="807"/>
      <c r="B73" s="805" t="s">
        <v>551</v>
      </c>
      <c r="C73" s="237" t="s">
        <v>8</v>
      </c>
      <c r="D73" s="238">
        <v>42</v>
      </c>
      <c r="E73" s="239"/>
      <c r="F73" s="524">
        <f>SUM(D73*E73)</f>
        <v>0</v>
      </c>
      <c r="I73" s="100"/>
    </row>
    <row r="74" spans="1:15" s="104" customFormat="1">
      <c r="A74" s="807"/>
      <c r="B74" s="805"/>
      <c r="C74" s="237"/>
      <c r="D74" s="238"/>
      <c r="E74" s="239"/>
      <c r="F74" s="524"/>
      <c r="I74" s="100"/>
    </row>
    <row r="75" spans="1:15" s="101" customFormat="1" ht="25.5">
      <c r="A75" s="1325" t="s">
        <v>183</v>
      </c>
      <c r="B75" s="236" t="s">
        <v>157</v>
      </c>
      <c r="C75" s="237"/>
      <c r="D75" s="238"/>
      <c r="E75" s="239"/>
      <c r="F75" s="524"/>
      <c r="G75" s="102"/>
      <c r="H75" s="102"/>
      <c r="I75" s="102"/>
      <c r="J75" s="102"/>
      <c r="K75" s="102"/>
      <c r="L75" s="102"/>
      <c r="M75" s="102"/>
      <c r="N75" s="102"/>
      <c r="O75" s="102"/>
    </row>
    <row r="76" spans="1:15" s="100" customFormat="1" ht="14.25">
      <c r="A76" s="1325"/>
      <c r="B76" s="805" t="s">
        <v>179</v>
      </c>
      <c r="C76" s="237" t="s">
        <v>336</v>
      </c>
      <c r="D76" s="238">
        <v>6</v>
      </c>
      <c r="E76" s="239"/>
      <c r="F76" s="524">
        <f>SUM(D76*E76)</f>
        <v>0</v>
      </c>
    </row>
    <row r="77" spans="1:15" s="101" customFormat="1" ht="14.25">
      <c r="A77" s="1325"/>
      <c r="B77" s="236"/>
      <c r="C77" s="237"/>
      <c r="D77" s="238"/>
      <c r="E77" s="239"/>
      <c r="F77" s="524"/>
      <c r="G77" s="75"/>
      <c r="H77" s="102"/>
      <c r="I77" s="102"/>
      <c r="J77" s="102"/>
      <c r="K77" s="102"/>
      <c r="L77" s="102"/>
      <c r="M77" s="102"/>
      <c r="N77" s="102"/>
      <c r="O77" s="102"/>
    </row>
    <row r="78" spans="1:15" s="100" customFormat="1" ht="102">
      <c r="A78" s="1325" t="s">
        <v>184</v>
      </c>
      <c r="B78" s="880" t="s">
        <v>552</v>
      </c>
      <c r="C78" s="237"/>
      <c r="D78" s="238"/>
      <c r="E78" s="239"/>
      <c r="F78" s="524"/>
      <c r="H78" s="99"/>
    </row>
    <row r="79" spans="1:15" s="100" customFormat="1">
      <c r="A79" s="1325"/>
      <c r="B79" s="805" t="s">
        <v>187</v>
      </c>
      <c r="C79" s="237" t="s">
        <v>11</v>
      </c>
      <c r="D79" s="238">
        <v>5</v>
      </c>
      <c r="E79" s="239"/>
      <c r="F79" s="524">
        <f>SUM(D79*E79)</f>
        <v>0</v>
      </c>
    </row>
    <row r="80" spans="1:15" s="100" customFormat="1">
      <c r="A80" s="1325"/>
      <c r="B80" s="236"/>
      <c r="C80" s="237"/>
      <c r="D80" s="238"/>
      <c r="E80" s="239"/>
      <c r="F80" s="524"/>
    </row>
    <row r="81" spans="1:15" s="200" customFormat="1" ht="132" customHeight="1">
      <c r="A81" s="1325" t="s">
        <v>185</v>
      </c>
      <c r="B81" s="824" t="s">
        <v>166</v>
      </c>
      <c r="C81" s="237" t="s">
        <v>11</v>
      </c>
      <c r="D81" s="238">
        <v>5</v>
      </c>
      <c r="E81" s="239"/>
      <c r="F81" s="524">
        <f>SUM(D81*E81)</f>
        <v>0</v>
      </c>
      <c r="G81" s="75"/>
      <c r="H81" s="440"/>
      <c r="I81" s="440"/>
      <c r="J81" s="440"/>
      <c r="K81" s="440"/>
      <c r="L81" s="440"/>
      <c r="M81" s="440"/>
      <c r="N81" s="440"/>
      <c r="O81" s="440"/>
    </row>
    <row r="82" spans="1:15" s="199" customFormat="1" ht="12.75" customHeight="1">
      <c r="A82" s="1325"/>
      <c r="B82" s="826"/>
      <c r="C82" s="825"/>
      <c r="D82" s="238"/>
      <c r="E82" s="239"/>
      <c r="F82" s="524"/>
      <c r="G82" s="182"/>
      <c r="H82" s="437"/>
      <c r="I82" s="437"/>
      <c r="J82" s="437"/>
      <c r="K82" s="437"/>
      <c r="L82" s="437"/>
      <c r="M82" s="437"/>
      <c r="N82" s="437"/>
      <c r="O82" s="437"/>
    </row>
    <row r="83" spans="1:15" s="199" customFormat="1" ht="102">
      <c r="A83" s="1325" t="s">
        <v>186</v>
      </c>
      <c r="B83" s="824" t="s">
        <v>549</v>
      </c>
      <c r="C83" s="825"/>
      <c r="D83" s="238"/>
      <c r="E83" s="239"/>
      <c r="F83" s="524"/>
      <c r="G83" s="182"/>
      <c r="H83" s="437"/>
      <c r="I83" s="437"/>
      <c r="J83" s="437"/>
      <c r="K83" s="437"/>
      <c r="L83" s="437"/>
      <c r="M83" s="437"/>
      <c r="N83" s="437"/>
      <c r="O83" s="437"/>
    </row>
    <row r="84" spans="1:15" s="100" customFormat="1">
      <c r="A84" s="1325"/>
      <c r="B84" s="805" t="s">
        <v>190</v>
      </c>
      <c r="C84" s="237" t="s">
        <v>8</v>
      </c>
      <c r="D84" s="238">
        <v>50</v>
      </c>
      <c r="E84" s="239"/>
      <c r="F84" s="524">
        <f>SUM(D84*E84)</f>
        <v>0</v>
      </c>
    </row>
    <row r="85" spans="1:15" s="199" customFormat="1" ht="12.75" customHeight="1">
      <c r="A85" s="1325"/>
      <c r="B85" s="826"/>
      <c r="C85" s="825"/>
      <c r="D85" s="238"/>
      <c r="E85" s="239"/>
      <c r="F85" s="524"/>
      <c r="G85" s="182"/>
      <c r="H85" s="437"/>
      <c r="I85" s="437"/>
      <c r="J85" s="437"/>
      <c r="K85" s="437"/>
      <c r="L85" s="437"/>
      <c r="M85" s="437"/>
      <c r="N85" s="437"/>
      <c r="O85" s="437"/>
    </row>
    <row r="86" spans="1:15" s="101" customFormat="1" ht="51.75" customHeight="1">
      <c r="A86" s="1325" t="s">
        <v>188</v>
      </c>
      <c r="B86" s="236" t="s">
        <v>172</v>
      </c>
      <c r="C86" s="237"/>
      <c r="D86" s="238"/>
      <c r="E86" s="239"/>
      <c r="F86" s="524"/>
      <c r="G86" s="102"/>
      <c r="H86" s="102"/>
      <c r="I86" s="102"/>
      <c r="J86" s="102"/>
      <c r="K86" s="102"/>
      <c r="L86" s="102"/>
      <c r="M86" s="102"/>
      <c r="N86" s="102"/>
      <c r="O86" s="102"/>
    </row>
    <row r="87" spans="1:15" s="100" customFormat="1" ht="14.25">
      <c r="A87" s="1325"/>
      <c r="B87" s="805" t="s">
        <v>179</v>
      </c>
      <c r="C87" s="237" t="s">
        <v>336</v>
      </c>
      <c r="D87" s="238">
        <v>21</v>
      </c>
      <c r="E87" s="239"/>
      <c r="F87" s="524">
        <f>SUM(D87*E87)</f>
        <v>0</v>
      </c>
    </row>
    <row r="88" spans="1:15" s="101" customFormat="1" ht="14.25">
      <c r="A88" s="1325"/>
      <c r="B88" s="236"/>
      <c r="C88" s="237"/>
      <c r="D88" s="238"/>
      <c r="E88" s="239"/>
      <c r="F88" s="524"/>
      <c r="G88" s="102"/>
      <c r="H88" s="102"/>
      <c r="I88" s="102"/>
      <c r="J88" s="102"/>
      <c r="K88" s="102"/>
      <c r="L88" s="102"/>
      <c r="M88" s="102"/>
      <c r="N88" s="102"/>
      <c r="O88" s="102"/>
    </row>
    <row r="89" spans="1:15" s="101" customFormat="1" ht="56.25" customHeight="1">
      <c r="A89" s="1325" t="s">
        <v>189</v>
      </c>
      <c r="B89" s="236" t="s">
        <v>200</v>
      </c>
      <c r="C89" s="237"/>
      <c r="D89" s="238"/>
      <c r="E89" s="239"/>
      <c r="F89" s="524"/>
      <c r="G89" s="102"/>
      <c r="H89" s="102"/>
      <c r="I89" s="102"/>
      <c r="J89" s="102"/>
      <c r="K89" s="102"/>
      <c r="L89" s="102"/>
      <c r="M89" s="102"/>
      <c r="N89" s="102"/>
      <c r="O89" s="102"/>
    </row>
    <row r="90" spans="1:15" s="100" customFormat="1" ht="14.25">
      <c r="A90" s="1325"/>
      <c r="B90" s="805" t="s">
        <v>179</v>
      </c>
      <c r="C90" s="237" t="s">
        <v>336</v>
      </c>
      <c r="D90" s="238">
        <v>6</v>
      </c>
      <c r="E90" s="239"/>
      <c r="F90" s="524">
        <f>SUM(D90*E90)</f>
        <v>0</v>
      </c>
    </row>
    <row r="91" spans="1:15" s="100" customFormat="1">
      <c r="A91" s="1325"/>
      <c r="B91" s="236"/>
      <c r="C91" s="237"/>
      <c r="D91" s="238"/>
      <c r="E91" s="239"/>
      <c r="F91" s="524"/>
    </row>
    <row r="92" spans="1:15" s="101" customFormat="1" ht="18" customHeight="1">
      <c r="A92" s="807" t="s">
        <v>372</v>
      </c>
      <c r="B92" s="236" t="s">
        <v>174</v>
      </c>
      <c r="C92" s="237"/>
      <c r="D92" s="238"/>
      <c r="E92" s="239"/>
      <c r="F92" s="524"/>
      <c r="G92" s="102"/>
      <c r="H92" s="102"/>
      <c r="I92" s="102"/>
      <c r="J92" s="102"/>
      <c r="K92" s="102"/>
      <c r="L92" s="102"/>
      <c r="M92" s="102"/>
      <c r="N92" s="102"/>
      <c r="O92" s="102"/>
    </row>
    <row r="93" spans="1:15" s="100" customFormat="1">
      <c r="A93" s="807"/>
      <c r="B93" s="805" t="s">
        <v>179</v>
      </c>
      <c r="C93" s="237" t="s">
        <v>8</v>
      </c>
      <c r="D93" s="238">
        <v>50</v>
      </c>
      <c r="E93" s="239"/>
      <c r="F93" s="524">
        <f>SUM(D93*E93)</f>
        <v>0</v>
      </c>
    </row>
    <row r="94" spans="1:15" s="100" customFormat="1" ht="13.5" thickBot="1">
      <c r="A94" s="807"/>
      <c r="B94" s="236"/>
      <c r="C94" s="237"/>
      <c r="D94" s="238"/>
      <c r="E94" s="239"/>
      <c r="F94" s="524"/>
    </row>
    <row r="95" spans="1:15" s="170" customFormat="1" ht="16.5" thickTop="1">
      <c r="A95" s="837" t="str">
        <f>A61</f>
        <v>3.2</v>
      </c>
      <c r="B95" s="837" t="str">
        <f>B61</f>
        <v>Fekalna kanalizacija</v>
      </c>
      <c r="C95" s="838"/>
      <c r="D95" s="839"/>
      <c r="E95" s="839"/>
      <c r="F95" s="839">
        <f>SUM(F63:F94)</f>
        <v>0</v>
      </c>
      <c r="G95" s="438"/>
      <c r="H95" s="439"/>
      <c r="I95" s="439"/>
      <c r="J95" s="439"/>
      <c r="K95" s="439"/>
      <c r="L95" s="439"/>
      <c r="M95" s="439"/>
      <c r="N95" s="439"/>
      <c r="O95" s="439"/>
    </row>
    <row r="96" spans="1:15" s="439" customFormat="1" ht="15.75">
      <c r="A96" s="201"/>
      <c r="B96" s="201"/>
      <c r="C96" s="212"/>
      <c r="D96" s="203"/>
      <c r="E96" s="203"/>
      <c r="F96" s="203"/>
      <c r="G96" s="438"/>
    </row>
    <row r="97" spans="1:15" s="232" customFormat="1" ht="15.75">
      <c r="A97" s="794" t="s">
        <v>191</v>
      </c>
      <c r="B97" s="827" t="s">
        <v>203</v>
      </c>
      <c r="C97" s="828"/>
      <c r="D97" s="829"/>
      <c r="E97" s="830"/>
      <c r="F97" s="830"/>
      <c r="G97" s="441"/>
      <c r="H97" s="442"/>
      <c r="I97" s="442"/>
      <c r="J97" s="442"/>
      <c r="K97" s="442"/>
      <c r="L97" s="442"/>
      <c r="M97" s="442"/>
      <c r="N97" s="442"/>
      <c r="O97" s="442"/>
    </row>
    <row r="98" spans="1:15" s="104" customFormat="1">
      <c r="A98" s="364"/>
      <c r="B98" s="804"/>
      <c r="C98" s="328"/>
      <c r="D98" s="329"/>
      <c r="E98" s="309"/>
      <c r="F98" s="309"/>
      <c r="H98" s="100"/>
    </row>
    <row r="99" spans="1:15" s="90" customFormat="1" ht="14.25">
      <c r="A99" s="273"/>
      <c r="B99" s="833" t="s">
        <v>367</v>
      </c>
      <c r="C99" s="834"/>
      <c r="D99" s="835"/>
      <c r="E99" s="836"/>
      <c r="F99" s="836"/>
      <c r="G99" s="207"/>
      <c r="H99" s="208"/>
      <c r="I99" s="208"/>
      <c r="J99" s="208"/>
      <c r="K99" s="208"/>
      <c r="L99" s="208"/>
      <c r="M99" s="208"/>
      <c r="N99" s="208"/>
      <c r="O99" s="208"/>
    </row>
    <row r="100" spans="1:15" s="90" customFormat="1">
      <c r="A100" s="369"/>
      <c r="B100" s="333"/>
      <c r="C100" s="328"/>
      <c r="D100" s="329"/>
      <c r="E100" s="330"/>
      <c r="F100" s="330"/>
      <c r="G100" s="207"/>
      <c r="H100" s="208"/>
      <c r="I100" s="208"/>
      <c r="J100" s="208"/>
      <c r="K100" s="208"/>
      <c r="L100" s="208"/>
      <c r="M100" s="208"/>
      <c r="N100" s="208"/>
      <c r="O100" s="208"/>
    </row>
    <row r="101" spans="1:15" s="100" customFormat="1" ht="38.25">
      <c r="A101" s="1325" t="s">
        <v>192</v>
      </c>
      <c r="B101" s="236" t="s">
        <v>204</v>
      </c>
      <c r="C101" s="237"/>
      <c r="D101" s="238"/>
      <c r="E101" s="239"/>
      <c r="F101" s="239"/>
      <c r="G101" s="694"/>
      <c r="H101" s="695"/>
    </row>
    <row r="102" spans="1:15" s="100" customFormat="1">
      <c r="A102" s="1325"/>
      <c r="B102" s="805" t="s">
        <v>205</v>
      </c>
      <c r="C102" s="237" t="s">
        <v>8</v>
      </c>
      <c r="D102" s="238">
        <v>31</v>
      </c>
      <c r="E102" s="239"/>
      <c r="F102" s="239">
        <f>SUM(D102*E102)</f>
        <v>0</v>
      </c>
    </row>
    <row r="103" spans="1:15" s="100" customFormat="1">
      <c r="A103" s="1325"/>
      <c r="B103" s="236"/>
      <c r="C103" s="237"/>
      <c r="D103" s="238"/>
      <c r="E103" s="239"/>
      <c r="F103" s="239"/>
      <c r="H103" s="181"/>
    </row>
    <row r="104" spans="1:15" s="100" customFormat="1" ht="54" customHeight="1">
      <c r="A104" s="807" t="s">
        <v>193</v>
      </c>
      <c r="B104" s="236" t="s">
        <v>206</v>
      </c>
      <c r="C104" s="237"/>
      <c r="D104" s="238"/>
      <c r="E104" s="239"/>
      <c r="F104" s="239"/>
      <c r="H104" s="443"/>
    </row>
    <row r="105" spans="1:15" s="100" customFormat="1" ht="16.5" customHeight="1">
      <c r="A105" s="807"/>
      <c r="B105" s="805" t="s">
        <v>205</v>
      </c>
      <c r="C105" s="237" t="s">
        <v>9</v>
      </c>
      <c r="D105" s="238">
        <v>23</v>
      </c>
      <c r="E105" s="239"/>
      <c r="F105" s="239">
        <f>SUM(D105*E105)</f>
        <v>0</v>
      </c>
    </row>
    <row r="106" spans="1:15" s="100" customFormat="1">
      <c r="A106" s="807"/>
      <c r="B106" s="236"/>
      <c r="C106" s="237"/>
      <c r="D106" s="238"/>
      <c r="E106" s="239"/>
      <c r="F106" s="239"/>
    </row>
    <row r="107" spans="1:15" s="101" customFormat="1" ht="38.25">
      <c r="A107" s="807" t="s">
        <v>194</v>
      </c>
      <c r="B107" s="236" t="s">
        <v>155</v>
      </c>
      <c r="C107" s="237"/>
      <c r="D107" s="238"/>
      <c r="E107" s="239"/>
      <c r="F107" s="239"/>
      <c r="G107" s="75"/>
      <c r="H107" s="75"/>
      <c r="I107" s="102"/>
      <c r="J107" s="102"/>
      <c r="K107" s="102"/>
      <c r="L107" s="102"/>
      <c r="M107" s="102"/>
      <c r="N107" s="102"/>
      <c r="O107" s="102"/>
    </row>
    <row r="108" spans="1:15" s="100" customFormat="1" ht="14.25">
      <c r="A108" s="807"/>
      <c r="B108" s="805" t="s">
        <v>205</v>
      </c>
      <c r="C108" s="237" t="s">
        <v>237</v>
      </c>
      <c r="D108" s="238">
        <v>19</v>
      </c>
      <c r="E108" s="239"/>
      <c r="F108" s="239">
        <f>SUM(D108*E108)</f>
        <v>0</v>
      </c>
    </row>
    <row r="109" spans="1:15" s="101" customFormat="1" ht="14.25">
      <c r="A109" s="807"/>
      <c r="B109" s="236"/>
      <c r="C109" s="237"/>
      <c r="D109" s="821"/>
      <c r="E109" s="822"/>
      <c r="F109" s="239"/>
      <c r="G109" s="75"/>
      <c r="H109" s="102"/>
      <c r="I109" s="102"/>
      <c r="J109" s="102"/>
      <c r="K109" s="102"/>
      <c r="L109" s="102"/>
      <c r="M109" s="102"/>
      <c r="N109" s="102"/>
      <c r="O109" s="102"/>
    </row>
    <row r="110" spans="1:15" s="101" customFormat="1" ht="25.5">
      <c r="A110" s="807" t="s">
        <v>195</v>
      </c>
      <c r="B110" s="236" t="s">
        <v>207</v>
      </c>
      <c r="C110" s="237"/>
      <c r="D110" s="238"/>
      <c r="E110" s="239"/>
      <c r="F110" s="239"/>
      <c r="G110" s="102"/>
      <c r="H110" s="75"/>
      <c r="I110" s="102"/>
      <c r="J110" s="102"/>
      <c r="K110" s="102"/>
      <c r="L110" s="102"/>
      <c r="M110" s="102"/>
      <c r="N110" s="102"/>
      <c r="O110" s="102"/>
    </row>
    <row r="111" spans="1:15" s="100" customFormat="1" ht="14.25">
      <c r="A111" s="807"/>
      <c r="B111" s="805" t="s">
        <v>205</v>
      </c>
      <c r="C111" s="237" t="s">
        <v>336</v>
      </c>
      <c r="D111" s="238">
        <v>4</v>
      </c>
      <c r="E111" s="239"/>
      <c r="F111" s="239">
        <f>SUM(D111*E111)</f>
        <v>0</v>
      </c>
    </row>
    <row r="112" spans="1:15" s="101" customFormat="1" ht="14.25">
      <c r="A112" s="807"/>
      <c r="B112" s="236"/>
      <c r="C112" s="237"/>
      <c r="D112" s="238"/>
      <c r="E112" s="239"/>
      <c r="F112" s="239"/>
      <c r="G112" s="75"/>
      <c r="H112" s="102"/>
      <c r="I112" s="102"/>
      <c r="J112" s="102"/>
      <c r="K112" s="102"/>
      <c r="L112" s="102"/>
      <c r="M112" s="102"/>
      <c r="N112" s="102"/>
      <c r="O112" s="102"/>
    </row>
    <row r="113" spans="1:15" s="101" customFormat="1" ht="51.75" customHeight="1">
      <c r="A113" s="1325" t="s">
        <v>196</v>
      </c>
      <c r="B113" s="236" t="s">
        <v>172</v>
      </c>
      <c r="C113" s="237" t="s">
        <v>336</v>
      </c>
      <c r="D113" s="238">
        <v>21</v>
      </c>
      <c r="E113" s="239"/>
      <c r="F113" s="239">
        <f>SUM(D113*E113)</f>
        <v>0</v>
      </c>
      <c r="G113" s="102"/>
      <c r="H113" s="102"/>
      <c r="I113" s="102"/>
      <c r="J113" s="102"/>
      <c r="K113" s="102"/>
      <c r="L113" s="102"/>
      <c r="M113" s="102"/>
      <c r="N113" s="102"/>
      <c r="O113" s="102"/>
    </row>
    <row r="114" spans="1:15" s="101" customFormat="1" ht="14.25">
      <c r="A114" s="1325"/>
      <c r="B114" s="236"/>
      <c r="C114" s="237"/>
      <c r="D114" s="238"/>
      <c r="E114" s="239"/>
      <c r="F114" s="239"/>
      <c r="G114" s="102"/>
      <c r="H114" s="102"/>
      <c r="I114" s="102"/>
      <c r="J114" s="102"/>
      <c r="K114" s="102"/>
      <c r="L114" s="102"/>
      <c r="M114" s="102"/>
      <c r="N114" s="102"/>
      <c r="O114" s="102"/>
    </row>
    <row r="115" spans="1:15" s="101" customFormat="1" ht="56.25" customHeight="1">
      <c r="A115" s="1325" t="s">
        <v>197</v>
      </c>
      <c r="B115" s="236" t="s">
        <v>208</v>
      </c>
      <c r="C115" s="237"/>
      <c r="D115" s="238"/>
      <c r="E115" s="239"/>
      <c r="F115" s="239"/>
      <c r="G115" s="102"/>
      <c r="H115" s="102"/>
      <c r="I115" s="102"/>
      <c r="J115" s="102"/>
      <c r="K115" s="102"/>
      <c r="L115" s="102"/>
      <c r="M115" s="102"/>
      <c r="N115" s="102"/>
      <c r="O115" s="102"/>
    </row>
    <row r="116" spans="1:15" s="100" customFormat="1" ht="14.25">
      <c r="A116" s="1325"/>
      <c r="B116" s="805" t="s">
        <v>209</v>
      </c>
      <c r="C116" s="237" t="s">
        <v>336</v>
      </c>
      <c r="D116" s="238">
        <v>2</v>
      </c>
      <c r="E116" s="239"/>
      <c r="F116" s="239">
        <f>SUM(D116*E116)</f>
        <v>0</v>
      </c>
    </row>
    <row r="117" spans="1:15" s="100" customFormat="1">
      <c r="A117" s="1325"/>
      <c r="B117" s="236"/>
      <c r="C117" s="237"/>
      <c r="D117" s="238"/>
      <c r="E117" s="239"/>
      <c r="F117" s="239"/>
    </row>
    <row r="118" spans="1:15" s="101" customFormat="1" ht="14.25">
      <c r="A118" s="1325" t="s">
        <v>198</v>
      </c>
      <c r="B118" s="236" t="s">
        <v>210</v>
      </c>
      <c r="C118" s="237" t="s">
        <v>8</v>
      </c>
      <c r="D118" s="238">
        <v>31</v>
      </c>
      <c r="E118" s="239"/>
      <c r="F118" s="239">
        <f>SUM(D118*E118)</f>
        <v>0</v>
      </c>
      <c r="G118" s="102"/>
      <c r="H118" s="102"/>
      <c r="I118" s="102"/>
      <c r="J118" s="102"/>
      <c r="K118" s="102"/>
      <c r="L118" s="102"/>
      <c r="M118" s="102"/>
      <c r="N118" s="102"/>
      <c r="O118" s="102"/>
    </row>
    <row r="119" spans="1:15" s="100" customFormat="1" ht="13.5" thickBot="1">
      <c r="A119" s="1325"/>
      <c r="B119" s="236"/>
      <c r="C119" s="237"/>
      <c r="D119" s="238"/>
      <c r="E119" s="244"/>
      <c r="F119" s="244"/>
    </row>
    <row r="120" spans="1:15" s="170" customFormat="1" ht="16.5" thickTop="1">
      <c r="A120" s="837" t="str">
        <f>A97</f>
        <v>3.3</v>
      </c>
      <c r="B120" s="837" t="str">
        <f>B97</f>
        <v xml:space="preserve">Vodovod </v>
      </c>
      <c r="C120" s="838"/>
      <c r="D120" s="839"/>
      <c r="E120" s="839"/>
      <c r="F120" s="839">
        <f>SUM(F98:F119)</f>
        <v>0</v>
      </c>
      <c r="G120" s="444"/>
      <c r="H120" s="439"/>
      <c r="I120" s="439"/>
      <c r="J120" s="439"/>
      <c r="K120" s="439"/>
      <c r="L120" s="439"/>
      <c r="M120" s="439"/>
      <c r="N120" s="439"/>
      <c r="O120" s="439"/>
    </row>
    <row r="121" spans="1:15" s="232" customFormat="1" ht="15.75">
      <c r="A121" s="794" t="s">
        <v>199</v>
      </c>
      <c r="B121" s="827" t="s">
        <v>368</v>
      </c>
      <c r="C121" s="828"/>
      <c r="D121" s="829"/>
      <c r="E121" s="830"/>
      <c r="F121" s="830"/>
      <c r="G121" s="442"/>
      <c r="H121" s="442"/>
      <c r="I121" s="442"/>
      <c r="J121" s="442"/>
      <c r="K121" s="442"/>
      <c r="L121" s="442"/>
      <c r="M121" s="442"/>
      <c r="N121" s="442"/>
      <c r="O121" s="442"/>
    </row>
    <row r="122" spans="1:15" s="104" customFormat="1">
      <c r="A122" s="364"/>
      <c r="B122" s="804"/>
      <c r="C122" s="328"/>
      <c r="D122" s="329"/>
      <c r="E122" s="309"/>
      <c r="F122" s="309"/>
      <c r="H122" s="100"/>
    </row>
    <row r="123" spans="1:15" s="100" customFormat="1" ht="38.25">
      <c r="A123" s="1325" t="s">
        <v>211</v>
      </c>
      <c r="B123" s="236" t="s">
        <v>369</v>
      </c>
      <c r="C123" s="237" t="s">
        <v>8</v>
      </c>
      <c r="D123" s="238">
        <v>26</v>
      </c>
      <c r="E123" s="239"/>
      <c r="F123" s="239">
        <f>SUM(D123*E123)</f>
        <v>0</v>
      </c>
    </row>
    <row r="124" spans="1:15" s="100" customFormat="1">
      <c r="A124" s="1325"/>
      <c r="B124" s="236"/>
      <c r="C124" s="237"/>
      <c r="D124" s="238"/>
      <c r="E124" s="239"/>
      <c r="F124" s="239"/>
    </row>
    <row r="125" spans="1:15" s="100" customFormat="1" ht="51">
      <c r="A125" s="807" t="s">
        <v>354</v>
      </c>
      <c r="B125" s="236" t="s">
        <v>202</v>
      </c>
      <c r="C125" s="237" t="s">
        <v>9</v>
      </c>
      <c r="D125" s="238">
        <v>26</v>
      </c>
      <c r="E125" s="239"/>
      <c r="F125" s="239">
        <f>SUM(D125*E125)</f>
        <v>0</v>
      </c>
      <c r="H125" s="99"/>
    </row>
    <row r="126" spans="1:15" s="100" customFormat="1">
      <c r="A126" s="807"/>
      <c r="B126" s="236"/>
      <c r="C126" s="237"/>
      <c r="D126" s="238"/>
      <c r="E126" s="239"/>
      <c r="F126" s="239"/>
    </row>
    <row r="127" spans="1:15" s="101" customFormat="1" ht="40.5" customHeight="1">
      <c r="A127" s="1325" t="s">
        <v>212</v>
      </c>
      <c r="B127" s="236" t="s">
        <v>155</v>
      </c>
      <c r="C127" s="237" t="s">
        <v>237</v>
      </c>
      <c r="D127" s="238">
        <v>21</v>
      </c>
      <c r="E127" s="239"/>
      <c r="F127" s="239">
        <f>SUM(D127*E127)</f>
        <v>0</v>
      </c>
      <c r="G127" s="75"/>
      <c r="H127" s="102"/>
      <c r="I127" s="102"/>
      <c r="J127" s="102"/>
      <c r="K127" s="102"/>
      <c r="L127" s="102"/>
      <c r="M127" s="102"/>
      <c r="N127" s="102"/>
      <c r="O127" s="102"/>
    </row>
    <row r="128" spans="1:15" s="101" customFormat="1" ht="14.25">
      <c r="A128" s="1325"/>
      <c r="B128" s="236"/>
      <c r="C128" s="237"/>
      <c r="D128" s="821"/>
      <c r="E128" s="822"/>
      <c r="F128" s="239"/>
      <c r="G128" s="75"/>
      <c r="H128" s="102"/>
      <c r="I128" s="102"/>
      <c r="J128" s="102"/>
      <c r="K128" s="102"/>
      <c r="L128" s="102"/>
      <c r="M128" s="102"/>
      <c r="N128" s="102"/>
      <c r="O128" s="102"/>
    </row>
    <row r="129" spans="1:15" s="101" customFormat="1" ht="25.5">
      <c r="A129" s="1325" t="s">
        <v>213</v>
      </c>
      <c r="B129" s="236" t="s">
        <v>157</v>
      </c>
      <c r="C129" s="237" t="s">
        <v>336</v>
      </c>
      <c r="D129" s="238">
        <v>4.5</v>
      </c>
      <c r="E129" s="239"/>
      <c r="F129" s="239">
        <f>SUM(D129*E129)</f>
        <v>0</v>
      </c>
      <c r="G129" s="102"/>
      <c r="H129" s="102"/>
      <c r="I129" s="102"/>
      <c r="J129" s="102"/>
      <c r="K129" s="102"/>
      <c r="L129" s="102"/>
      <c r="M129" s="102"/>
      <c r="N129" s="102"/>
      <c r="O129" s="102"/>
    </row>
    <row r="130" spans="1:15" s="101" customFormat="1" ht="14.25">
      <c r="A130" s="1325"/>
      <c r="B130" s="236"/>
      <c r="C130" s="237"/>
      <c r="D130" s="238"/>
      <c r="E130" s="239"/>
      <c r="F130" s="239"/>
      <c r="G130" s="75"/>
      <c r="H130" s="102"/>
      <c r="I130" s="102"/>
      <c r="J130" s="102"/>
      <c r="K130" s="102"/>
      <c r="L130" s="102"/>
      <c r="M130" s="102"/>
      <c r="N130" s="102"/>
      <c r="O130" s="102"/>
    </row>
    <row r="131" spans="1:15" s="101" customFormat="1" ht="51.75" customHeight="1">
      <c r="A131" s="1325" t="s">
        <v>437</v>
      </c>
      <c r="B131" s="236" t="s">
        <v>172</v>
      </c>
      <c r="C131" s="237"/>
      <c r="D131" s="238"/>
      <c r="E131" s="239"/>
      <c r="F131" s="239"/>
      <c r="G131" s="102"/>
      <c r="H131" s="102"/>
      <c r="I131" s="102"/>
      <c r="J131" s="102"/>
      <c r="K131" s="102"/>
      <c r="L131" s="102"/>
      <c r="M131" s="102"/>
      <c r="N131" s="102"/>
      <c r="O131" s="102"/>
    </row>
    <row r="132" spans="1:15" s="100" customFormat="1" ht="14.25">
      <c r="A132" s="1325"/>
      <c r="B132" s="805" t="s">
        <v>370</v>
      </c>
      <c r="C132" s="237" t="s">
        <v>336</v>
      </c>
      <c r="D132" s="238">
        <v>21</v>
      </c>
      <c r="E132" s="239"/>
      <c r="F132" s="239">
        <f>SUM(D132*E132)</f>
        <v>0</v>
      </c>
    </row>
    <row r="133" spans="1:15" s="101" customFormat="1" ht="14.25">
      <c r="A133" s="1325"/>
      <c r="B133" s="236"/>
      <c r="C133" s="237"/>
      <c r="D133" s="238"/>
      <c r="E133" s="239"/>
      <c r="F133" s="239"/>
      <c r="G133" s="102"/>
      <c r="H133" s="102"/>
      <c r="I133" s="102"/>
      <c r="J133" s="102"/>
      <c r="K133" s="102"/>
      <c r="L133" s="102"/>
      <c r="M133" s="102"/>
      <c r="N133" s="102"/>
      <c r="O133" s="102"/>
    </row>
    <row r="134" spans="1:15" s="101" customFormat="1" ht="56.25" customHeight="1">
      <c r="A134" s="1325" t="s">
        <v>465</v>
      </c>
      <c r="B134" s="236" t="s">
        <v>495</v>
      </c>
      <c r="C134" s="237"/>
      <c r="D134" s="238"/>
      <c r="E134" s="239"/>
      <c r="F134" s="239"/>
      <c r="G134" s="102"/>
      <c r="H134" s="102"/>
      <c r="I134" s="102"/>
      <c r="J134" s="102"/>
      <c r="K134" s="102"/>
      <c r="L134" s="102"/>
      <c r="M134" s="102"/>
      <c r="N134" s="102"/>
      <c r="O134" s="102"/>
    </row>
    <row r="135" spans="1:15" s="100" customFormat="1" ht="14.25">
      <c r="A135" s="1325"/>
      <c r="B135" s="805" t="s">
        <v>370</v>
      </c>
      <c r="C135" s="237" t="s">
        <v>336</v>
      </c>
      <c r="D135" s="238">
        <v>5</v>
      </c>
      <c r="E135" s="239"/>
      <c r="F135" s="239">
        <f>SUM(D135*E135)</f>
        <v>0</v>
      </c>
    </row>
    <row r="136" spans="1:15" s="100" customFormat="1">
      <c r="A136" s="1325"/>
      <c r="B136" s="236"/>
      <c r="C136" s="237"/>
      <c r="D136" s="238"/>
      <c r="E136" s="239"/>
      <c r="F136" s="239"/>
    </row>
    <row r="137" spans="1:15" s="101" customFormat="1" ht="18" customHeight="1">
      <c r="A137" s="1325" t="s">
        <v>438</v>
      </c>
      <c r="B137" s="236" t="s">
        <v>174</v>
      </c>
      <c r="C137" s="237"/>
      <c r="D137" s="238"/>
      <c r="E137" s="239"/>
      <c r="F137" s="239"/>
      <c r="G137" s="102"/>
      <c r="H137" s="102"/>
      <c r="I137" s="102"/>
      <c r="J137" s="102"/>
      <c r="K137" s="102"/>
      <c r="L137" s="102"/>
      <c r="M137" s="102"/>
      <c r="N137" s="102"/>
      <c r="O137" s="102"/>
    </row>
    <row r="138" spans="1:15" s="100" customFormat="1">
      <c r="A138" s="1325"/>
      <c r="B138" s="805" t="s">
        <v>370</v>
      </c>
      <c r="C138" s="237" t="s">
        <v>8</v>
      </c>
      <c r="D138" s="238">
        <v>26</v>
      </c>
      <c r="E138" s="239"/>
      <c r="F138" s="239">
        <f>SUM(D138*E138)</f>
        <v>0</v>
      </c>
    </row>
    <row r="139" spans="1:15" s="100" customFormat="1" ht="13.5" thickBot="1">
      <c r="A139" s="1325"/>
      <c r="B139" s="236"/>
      <c r="C139" s="237"/>
      <c r="D139" s="238"/>
      <c r="E139" s="239"/>
      <c r="F139" s="239"/>
    </row>
    <row r="140" spans="1:15" s="170" customFormat="1" ht="17.25" thickTop="1" thickBot="1">
      <c r="A140" s="383" t="str">
        <f>A121</f>
        <v>3.4</v>
      </c>
      <c r="B140" s="383" t="str">
        <f>B121</f>
        <v>Cevovod - ogrevanje</v>
      </c>
      <c r="C140" s="384"/>
      <c r="D140" s="385"/>
      <c r="E140" s="385"/>
      <c r="F140" s="385">
        <f>SUM(F122:F139)</f>
        <v>0</v>
      </c>
      <c r="G140" s="444"/>
      <c r="H140" s="439"/>
      <c r="I140" s="439"/>
      <c r="J140" s="439"/>
      <c r="K140" s="439"/>
      <c r="L140" s="439"/>
      <c r="M140" s="439"/>
      <c r="N140" s="439"/>
      <c r="O140" s="439"/>
    </row>
    <row r="141" spans="1:15" s="170" customFormat="1" ht="16.5" thickTop="1">
      <c r="A141" s="211"/>
      <c r="B141" s="201"/>
      <c r="C141" s="202"/>
      <c r="D141" s="203"/>
      <c r="E141" s="204"/>
      <c r="F141" s="204"/>
      <c r="G141" s="438"/>
      <c r="H141" s="439"/>
      <c r="I141" s="439"/>
      <c r="J141" s="439"/>
      <c r="K141" s="439"/>
      <c r="L141" s="439"/>
      <c r="M141" s="439"/>
      <c r="N141" s="439"/>
      <c r="O141" s="439"/>
    </row>
    <row r="142" spans="1:15" s="96" customFormat="1" ht="30">
      <c r="A142" s="261" t="s">
        <v>214</v>
      </c>
      <c r="B142" s="840" t="s">
        <v>496</v>
      </c>
      <c r="C142" s="841"/>
      <c r="D142" s="842"/>
      <c r="E142" s="843"/>
      <c r="F142" s="843"/>
      <c r="G142" s="95"/>
      <c r="H142" s="95"/>
      <c r="I142" s="95"/>
      <c r="J142" s="95"/>
      <c r="K142" s="95"/>
      <c r="L142" s="95"/>
      <c r="M142" s="95"/>
      <c r="N142" s="95"/>
      <c r="O142" s="95"/>
    </row>
    <row r="143" spans="1:15" s="96" customFormat="1" ht="12.75" customHeight="1">
      <c r="A143" s="261"/>
      <c r="B143" s="840"/>
      <c r="C143" s="841"/>
      <c r="D143" s="842"/>
      <c r="E143" s="843"/>
      <c r="F143" s="843"/>
      <c r="G143" s="95"/>
      <c r="H143" s="95"/>
      <c r="I143" s="95"/>
      <c r="J143" s="95"/>
      <c r="K143" s="95"/>
      <c r="L143" s="95"/>
      <c r="M143" s="95"/>
      <c r="N143" s="95"/>
      <c r="O143" s="95"/>
    </row>
    <row r="144" spans="1:15" s="100" customFormat="1" ht="25.5">
      <c r="A144" s="1338" t="s">
        <v>384</v>
      </c>
      <c r="B144" s="241" t="s">
        <v>348</v>
      </c>
      <c r="C144" s="242" t="s">
        <v>238</v>
      </c>
      <c r="D144" s="243">
        <v>415</v>
      </c>
      <c r="E144" s="244"/>
      <c r="F144" s="244">
        <f>D144*E144</f>
        <v>0</v>
      </c>
      <c r="G144" s="99"/>
    </row>
    <row r="145" spans="1:15" s="100" customFormat="1">
      <c r="A145" s="1338"/>
      <c r="B145" s="241"/>
      <c r="C145" s="242"/>
      <c r="D145" s="243"/>
      <c r="E145" s="244"/>
      <c r="F145" s="244"/>
    </row>
    <row r="146" spans="1:15" s="100" customFormat="1" ht="38.25">
      <c r="A146" s="1338" t="s">
        <v>385</v>
      </c>
      <c r="B146" s="241" t="s">
        <v>339</v>
      </c>
      <c r="C146" s="242" t="s">
        <v>304</v>
      </c>
      <c r="D146" s="243">
        <v>32</v>
      </c>
      <c r="E146" s="244"/>
      <c r="F146" s="244">
        <f>D146*E146</f>
        <v>0</v>
      </c>
      <c r="G146" s="99"/>
    </row>
    <row r="147" spans="1:15" s="100" customFormat="1">
      <c r="A147" s="1338"/>
      <c r="B147" s="241"/>
      <c r="C147" s="242"/>
      <c r="D147" s="243"/>
      <c r="E147" s="244"/>
      <c r="F147" s="244"/>
    </row>
    <row r="148" spans="1:15" s="100" customFormat="1" ht="63.75">
      <c r="A148" s="1339" t="s">
        <v>386</v>
      </c>
      <c r="B148" s="844" t="s">
        <v>341</v>
      </c>
      <c r="C148" s="845" t="s">
        <v>238</v>
      </c>
      <c r="D148" s="846">
        <v>4</v>
      </c>
      <c r="E148" s="244"/>
      <c r="F148" s="244">
        <f>D148*E148</f>
        <v>0</v>
      </c>
      <c r="G148" s="99"/>
    </row>
    <row r="149" spans="1:15" s="101" customFormat="1" ht="15" customHeight="1">
      <c r="A149" s="1339"/>
      <c r="B149" s="844"/>
      <c r="C149" s="845"/>
      <c r="D149" s="846"/>
      <c r="E149" s="847"/>
      <c r="F149" s="848"/>
      <c r="G149" s="100"/>
      <c r="H149" s="100"/>
      <c r="I149" s="102"/>
      <c r="J149" s="102"/>
      <c r="K149" s="102"/>
      <c r="L149" s="102"/>
      <c r="M149" s="102"/>
      <c r="N149" s="102"/>
      <c r="O149" s="102"/>
    </row>
    <row r="150" spans="1:15" s="100" customFormat="1" ht="51">
      <c r="A150" s="780" t="s">
        <v>387</v>
      </c>
      <c r="B150" s="241" t="s">
        <v>349</v>
      </c>
      <c r="C150" s="242" t="s">
        <v>660</v>
      </c>
      <c r="D150" s="243">
        <v>85</v>
      </c>
      <c r="E150" s="244"/>
      <c r="F150" s="244">
        <f>D150*E150</f>
        <v>0</v>
      </c>
      <c r="G150" s="99"/>
    </row>
    <row r="151" spans="1:15" s="100" customFormat="1">
      <c r="A151" s="780"/>
      <c r="B151" s="241"/>
      <c r="C151" s="242"/>
      <c r="D151" s="243"/>
      <c r="E151" s="244"/>
      <c r="F151" s="244"/>
    </row>
    <row r="152" spans="1:15" s="100" customFormat="1" ht="51">
      <c r="A152" s="807" t="s">
        <v>388</v>
      </c>
      <c r="B152" s="236" t="s">
        <v>350</v>
      </c>
      <c r="C152" s="237" t="s">
        <v>336</v>
      </c>
      <c r="D152" s="238">
        <v>290</v>
      </c>
      <c r="E152" s="239"/>
      <c r="F152" s="239">
        <f>D152*E152</f>
        <v>0</v>
      </c>
      <c r="G152" s="99"/>
    </row>
    <row r="153" spans="1:15" s="100" customFormat="1">
      <c r="A153" s="391"/>
      <c r="B153" s="97"/>
      <c r="C153" s="98"/>
      <c r="D153" s="82"/>
      <c r="E153" s="83"/>
      <c r="F153" s="83"/>
    </row>
    <row r="154" spans="1:15" s="100" customFormat="1" ht="42" customHeight="1">
      <c r="A154" s="1325" t="s">
        <v>389</v>
      </c>
      <c r="B154" s="236" t="s">
        <v>342</v>
      </c>
      <c r="C154" s="237" t="s">
        <v>340</v>
      </c>
      <c r="D154" s="238">
        <v>415</v>
      </c>
      <c r="E154" s="239"/>
      <c r="F154" s="239">
        <f>SUM(D154*E154)</f>
        <v>0</v>
      </c>
    </row>
    <row r="155" spans="1:15" s="100" customFormat="1">
      <c r="A155" s="1325"/>
      <c r="B155" s="236"/>
      <c r="C155" s="237"/>
      <c r="D155" s="238"/>
      <c r="E155" s="849"/>
      <c r="F155" s="849"/>
    </row>
    <row r="156" spans="1:15" s="100" customFormat="1" ht="31.5" customHeight="1">
      <c r="A156" s="1325" t="s">
        <v>390</v>
      </c>
      <c r="B156" s="236" t="s">
        <v>351</v>
      </c>
      <c r="C156" s="237"/>
      <c r="D156" s="238"/>
      <c r="E156" s="239"/>
      <c r="F156" s="239"/>
    </row>
    <row r="157" spans="1:15" s="100" customFormat="1" ht="14.25">
      <c r="A157" s="1325"/>
      <c r="B157" s="805" t="s">
        <v>343</v>
      </c>
      <c r="C157" s="237" t="s">
        <v>238</v>
      </c>
      <c r="D157" s="238">
        <v>480</v>
      </c>
      <c r="E157" s="239"/>
      <c r="F157" s="239">
        <f>SUM(D157*E157)</f>
        <v>0</v>
      </c>
    </row>
    <row r="158" spans="1:15" s="100" customFormat="1">
      <c r="A158" s="1325"/>
      <c r="B158" s="236"/>
      <c r="C158" s="237"/>
      <c r="D158" s="238"/>
      <c r="E158" s="849"/>
      <c r="F158" s="849"/>
    </row>
    <row r="159" spans="1:15" s="100" customFormat="1" ht="67.5" customHeight="1">
      <c r="A159" s="1325" t="s">
        <v>391</v>
      </c>
      <c r="B159" s="236" t="s">
        <v>352</v>
      </c>
      <c r="C159" s="237" t="s">
        <v>336</v>
      </c>
      <c r="D159" s="238">
        <v>208</v>
      </c>
      <c r="E159" s="239"/>
      <c r="F159" s="239">
        <f>SUM(D159*E159)</f>
        <v>0</v>
      </c>
    </row>
    <row r="160" spans="1:15" s="100" customFormat="1">
      <c r="A160" s="1325"/>
      <c r="B160" s="236"/>
      <c r="C160" s="237"/>
      <c r="D160" s="238"/>
      <c r="E160" s="239"/>
      <c r="F160" s="239"/>
    </row>
    <row r="161" spans="1:15" s="100" customFormat="1" ht="70.5" customHeight="1">
      <c r="A161" s="1325" t="s">
        <v>392</v>
      </c>
      <c r="B161" s="236" t="s">
        <v>344</v>
      </c>
      <c r="C161" s="237" t="s">
        <v>336</v>
      </c>
      <c r="D161" s="238">
        <v>85</v>
      </c>
      <c r="E161" s="239"/>
      <c r="F161" s="239">
        <f>SUM(D161*E161)</f>
        <v>0</v>
      </c>
    </row>
    <row r="162" spans="1:15" s="100" customFormat="1">
      <c r="A162" s="1325"/>
      <c r="B162" s="236"/>
      <c r="C162" s="237"/>
      <c r="D162" s="238"/>
      <c r="E162" s="239"/>
      <c r="F162" s="239"/>
    </row>
    <row r="163" spans="1:15" s="133" customFormat="1" ht="63.75">
      <c r="A163" s="364" t="s">
        <v>393</v>
      </c>
      <c r="B163" s="387" t="s">
        <v>345</v>
      </c>
      <c r="C163" s="328" t="s">
        <v>304</v>
      </c>
      <c r="D163" s="329">
        <v>70</v>
      </c>
      <c r="E163" s="248"/>
      <c r="F163" s="248">
        <f>D163*E163</f>
        <v>0</v>
      </c>
    </row>
    <row r="164" spans="1:15" s="133" customFormat="1">
      <c r="A164" s="364"/>
      <c r="B164" s="387"/>
      <c r="C164" s="328"/>
      <c r="D164" s="329"/>
      <c r="E164" s="248"/>
      <c r="F164" s="248"/>
    </row>
    <row r="165" spans="1:15" s="133" customFormat="1" ht="25.5">
      <c r="A165" s="364" t="s">
        <v>394</v>
      </c>
      <c r="B165" s="850" t="s">
        <v>346</v>
      </c>
      <c r="C165" s="246" t="s">
        <v>333</v>
      </c>
      <c r="D165" s="247">
        <v>415</v>
      </c>
      <c r="E165" s="248"/>
      <c r="F165" s="248">
        <f>D165*E165</f>
        <v>0</v>
      </c>
      <c r="G165" s="696"/>
    </row>
    <row r="166" spans="1:15" s="133" customFormat="1">
      <c r="A166" s="364"/>
      <c r="B166" s="850"/>
      <c r="C166" s="246"/>
      <c r="D166" s="247"/>
      <c r="E166" s="248"/>
      <c r="F166" s="248"/>
      <c r="G166" s="696"/>
    </row>
    <row r="167" spans="1:15" s="133" customFormat="1" ht="38.25">
      <c r="A167" s="364" t="s">
        <v>395</v>
      </c>
      <c r="B167" s="851" t="s">
        <v>452</v>
      </c>
      <c r="C167" s="246" t="s">
        <v>333</v>
      </c>
      <c r="D167" s="247">
        <v>415</v>
      </c>
      <c r="E167" s="248"/>
      <c r="F167" s="248">
        <f>SUM(D167*E167)</f>
        <v>0</v>
      </c>
    </row>
    <row r="168" spans="1:15" s="226" customFormat="1">
      <c r="A168" s="364"/>
      <c r="B168" s="851"/>
      <c r="C168" s="246"/>
      <c r="D168" s="247"/>
      <c r="E168" s="248"/>
      <c r="F168" s="431"/>
      <c r="G168" s="165"/>
      <c r="H168" s="165"/>
      <c r="I168" s="165"/>
      <c r="J168" s="165"/>
      <c r="K168" s="165"/>
      <c r="L168" s="165"/>
      <c r="M168" s="165"/>
      <c r="N168" s="165"/>
      <c r="O168" s="165"/>
    </row>
    <row r="169" spans="1:15" s="133" customFormat="1" ht="25.5">
      <c r="A169" s="364" t="s">
        <v>396</v>
      </c>
      <c r="B169" s="851" t="s">
        <v>347</v>
      </c>
      <c r="C169" s="246" t="s">
        <v>333</v>
      </c>
      <c r="D169" s="247">
        <v>415</v>
      </c>
      <c r="E169" s="248"/>
      <c r="F169" s="248">
        <f>SUM(D169*E169)</f>
        <v>0</v>
      </c>
    </row>
    <row r="170" spans="1:15" s="226" customFormat="1">
      <c r="A170" s="364"/>
      <c r="B170" s="851"/>
      <c r="C170" s="246"/>
      <c r="D170" s="247"/>
      <c r="E170" s="248"/>
      <c r="F170" s="431"/>
      <c r="G170" s="165"/>
      <c r="H170" s="165"/>
      <c r="I170" s="165"/>
      <c r="J170" s="165"/>
      <c r="K170" s="165"/>
      <c r="L170" s="165"/>
      <c r="M170" s="165"/>
      <c r="N170" s="165"/>
      <c r="O170" s="165"/>
    </row>
    <row r="171" spans="1:15" s="133" customFormat="1" ht="55.5" customHeight="1">
      <c r="A171" s="364" t="s">
        <v>397</v>
      </c>
      <c r="B171" s="851" t="s">
        <v>497</v>
      </c>
      <c r="C171" s="246" t="s">
        <v>333</v>
      </c>
      <c r="D171" s="247">
        <v>415</v>
      </c>
      <c r="E171" s="248"/>
      <c r="F171" s="248">
        <f>SUM(D171*E171)</f>
        <v>0</v>
      </c>
    </row>
    <row r="172" spans="1:15" s="131" customFormat="1" ht="14.25">
      <c r="A172" s="364"/>
      <c r="B172" s="851"/>
      <c r="C172" s="246"/>
      <c r="D172" s="247"/>
      <c r="E172" s="248"/>
      <c r="F172" s="248"/>
      <c r="G172" s="146"/>
      <c r="H172" s="129"/>
      <c r="I172" s="129"/>
      <c r="J172" s="129"/>
      <c r="K172" s="129"/>
      <c r="L172" s="129"/>
      <c r="M172" s="129"/>
      <c r="N172" s="129"/>
      <c r="O172" s="129"/>
    </row>
    <row r="173" spans="1:15" s="100" customFormat="1" ht="55.5" customHeight="1">
      <c r="A173" s="364" t="s">
        <v>398</v>
      </c>
      <c r="B173" s="804" t="s">
        <v>661</v>
      </c>
      <c r="C173" s="246"/>
      <c r="D173" s="247"/>
      <c r="E173" s="248"/>
      <c r="F173" s="248"/>
    </row>
    <row r="174" spans="1:15" s="100" customFormat="1" ht="15" customHeight="1">
      <c r="A174" s="364"/>
      <c r="B174" s="852" t="s">
        <v>355</v>
      </c>
      <c r="C174" s="246" t="s">
        <v>304</v>
      </c>
      <c r="D174" s="247">
        <v>48</v>
      </c>
      <c r="E174" s="248"/>
      <c r="F174" s="248">
        <f>D174*E174</f>
        <v>0</v>
      </c>
    </row>
    <row r="175" spans="1:15" s="100" customFormat="1" ht="15" customHeight="1">
      <c r="A175" s="364"/>
      <c r="B175" s="1311"/>
      <c r="C175" s="142"/>
      <c r="D175" s="139"/>
      <c r="E175" s="138"/>
      <c r="F175" s="138"/>
    </row>
    <row r="176" spans="1:15" s="100" customFormat="1" ht="51">
      <c r="A176" s="364" t="s">
        <v>399</v>
      </c>
      <c r="B176" s="804" t="s">
        <v>662</v>
      </c>
      <c r="C176" s="246"/>
      <c r="D176" s="247"/>
      <c r="E176" s="248"/>
      <c r="F176" s="248"/>
    </row>
    <row r="177" spans="1:15" s="100" customFormat="1" ht="15" customHeight="1">
      <c r="A177" s="364"/>
      <c r="B177" s="852" t="s">
        <v>357</v>
      </c>
      <c r="C177" s="246" t="s">
        <v>304</v>
      </c>
      <c r="D177" s="247">
        <v>19</v>
      </c>
      <c r="E177" s="248"/>
      <c r="F177" s="248">
        <f>D177*E177</f>
        <v>0</v>
      </c>
    </row>
    <row r="178" spans="1:15" s="100" customFormat="1" ht="15" customHeight="1">
      <c r="A178" s="364"/>
      <c r="B178" s="852" t="s">
        <v>358</v>
      </c>
      <c r="C178" s="246" t="s">
        <v>304</v>
      </c>
      <c r="D178" s="247">
        <v>11</v>
      </c>
      <c r="E178" s="248"/>
      <c r="F178" s="248">
        <f>D178*E178</f>
        <v>0</v>
      </c>
    </row>
    <row r="179" spans="1:15" s="100" customFormat="1" ht="15" customHeight="1">
      <c r="A179" s="364"/>
      <c r="B179" s="852" t="s">
        <v>356</v>
      </c>
      <c r="C179" s="246" t="s">
        <v>11</v>
      </c>
      <c r="D179" s="247">
        <v>1</v>
      </c>
      <c r="E179" s="248"/>
      <c r="F179" s="248">
        <f>D179*E179</f>
        <v>0</v>
      </c>
    </row>
    <row r="180" spans="1:15" s="100" customFormat="1" ht="15" customHeight="1">
      <c r="A180" s="364"/>
      <c r="B180" s="1311"/>
      <c r="C180" s="142"/>
      <c r="D180" s="139"/>
      <c r="E180" s="138"/>
      <c r="F180" s="138"/>
    </row>
    <row r="181" spans="1:15" s="100" customFormat="1" ht="38.25">
      <c r="A181" s="364" t="s">
        <v>400</v>
      </c>
      <c r="B181" s="804" t="s">
        <v>663</v>
      </c>
      <c r="C181" s="246"/>
      <c r="D181" s="247"/>
      <c r="E181" s="248"/>
      <c r="F181" s="248"/>
    </row>
    <row r="182" spans="1:15" s="100" customFormat="1" ht="15" customHeight="1">
      <c r="A182" s="364"/>
      <c r="B182" s="852" t="s">
        <v>359</v>
      </c>
      <c r="C182" s="246" t="s">
        <v>304</v>
      </c>
      <c r="D182" s="247">
        <v>38</v>
      </c>
      <c r="E182" s="248"/>
      <c r="F182" s="248">
        <f>D182*E182</f>
        <v>0</v>
      </c>
    </row>
    <row r="183" spans="1:15" s="100" customFormat="1" ht="15" customHeight="1">
      <c r="A183" s="364"/>
      <c r="B183" s="852" t="s">
        <v>667</v>
      </c>
      <c r="C183" s="246" t="s">
        <v>11</v>
      </c>
      <c r="D183" s="247">
        <v>1</v>
      </c>
      <c r="E183" s="248"/>
      <c r="F183" s="248">
        <f>D183*E183</f>
        <v>0</v>
      </c>
    </row>
    <row r="184" spans="1:15" s="100" customFormat="1" ht="15" customHeight="1">
      <c r="A184" s="364"/>
      <c r="B184" s="852"/>
      <c r="C184" s="246"/>
      <c r="D184" s="247"/>
      <c r="E184" s="248"/>
      <c r="F184" s="248"/>
    </row>
    <row r="185" spans="1:15" s="100" customFormat="1" ht="55.5" customHeight="1">
      <c r="A185" s="364" t="s">
        <v>401</v>
      </c>
      <c r="B185" s="804" t="s">
        <v>666</v>
      </c>
      <c r="C185" s="142"/>
      <c r="D185" s="139"/>
      <c r="E185" s="138"/>
      <c r="F185" s="138"/>
      <c r="G185" s="139"/>
      <c r="H185" s="139"/>
    </row>
    <row r="186" spans="1:15" s="100" customFormat="1">
      <c r="A186" s="809"/>
      <c r="B186" s="97"/>
      <c r="C186" s="98"/>
      <c r="D186" s="82"/>
      <c r="E186" s="83"/>
      <c r="F186" s="83"/>
      <c r="G186" s="82"/>
      <c r="H186" s="82"/>
    </row>
    <row r="187" spans="1:15" s="240" customFormat="1" ht="55.5" customHeight="1">
      <c r="A187" s="364" t="s">
        <v>402</v>
      </c>
      <c r="B187" s="804" t="s">
        <v>664</v>
      </c>
      <c r="C187" s="246"/>
      <c r="D187" s="247"/>
      <c r="E187" s="248"/>
      <c r="F187" s="248"/>
      <c r="G187" s="247"/>
      <c r="H187" s="247"/>
    </row>
    <row r="188" spans="1:15" s="240" customFormat="1" ht="15" customHeight="1">
      <c r="A188" s="364"/>
      <c r="B188" s="852" t="s">
        <v>668</v>
      </c>
      <c r="C188" s="246" t="s">
        <v>340</v>
      </c>
      <c r="D188" s="247">
        <v>13</v>
      </c>
      <c r="E188" s="248"/>
      <c r="F188" s="248">
        <f>D188*E188</f>
        <v>0</v>
      </c>
      <c r="G188" s="247"/>
      <c r="H188" s="247"/>
    </row>
    <row r="189" spans="1:15" s="240" customFormat="1" ht="15" customHeight="1">
      <c r="A189" s="364"/>
      <c r="B189" s="852" t="s">
        <v>669</v>
      </c>
      <c r="C189" s="246" t="s">
        <v>340</v>
      </c>
      <c r="D189" s="247">
        <v>8</v>
      </c>
      <c r="E189" s="248"/>
      <c r="F189" s="248">
        <f>D189*E189</f>
        <v>0</v>
      </c>
      <c r="G189" s="247"/>
      <c r="H189" s="247"/>
    </row>
    <row r="190" spans="1:15" s="240" customFormat="1" ht="15" customHeight="1">
      <c r="A190" s="364"/>
      <c r="B190" s="852" t="s">
        <v>665</v>
      </c>
      <c r="C190" s="246" t="s">
        <v>11</v>
      </c>
      <c r="D190" s="247">
        <v>1</v>
      </c>
      <c r="E190" s="248"/>
      <c r="F190" s="248">
        <f>D190*E190</f>
        <v>0</v>
      </c>
      <c r="G190" s="247"/>
      <c r="H190" s="247"/>
    </row>
    <row r="191" spans="1:15" s="100" customFormat="1">
      <c r="A191" s="391"/>
      <c r="B191" s="392"/>
      <c r="C191" s="98"/>
      <c r="D191" s="82"/>
      <c r="E191" s="83"/>
      <c r="F191" s="83"/>
    </row>
    <row r="192" spans="1:15" s="232" customFormat="1" ht="15.75">
      <c r="A192" s="345"/>
      <c r="B192" s="803" t="s">
        <v>439</v>
      </c>
      <c r="C192" s="797"/>
      <c r="D192" s="819"/>
      <c r="E192" s="798"/>
      <c r="F192" s="798"/>
      <c r="G192" s="693"/>
      <c r="H192" s="693"/>
      <c r="I192" s="441"/>
      <c r="J192" s="442"/>
      <c r="K192" s="442"/>
      <c r="L192" s="442"/>
      <c r="M192" s="442"/>
      <c r="N192" s="442"/>
      <c r="O192" s="442"/>
    </row>
    <row r="193" spans="1:9" s="100" customFormat="1" ht="38.25">
      <c r="A193" s="1325" t="s">
        <v>403</v>
      </c>
      <c r="B193" s="236" t="s">
        <v>436</v>
      </c>
      <c r="C193" s="237" t="s">
        <v>237</v>
      </c>
      <c r="D193" s="238">
        <v>68</v>
      </c>
      <c r="E193" s="239"/>
      <c r="F193" s="239">
        <f>D193*E193</f>
        <v>0</v>
      </c>
      <c r="G193" s="82"/>
      <c r="H193" s="82"/>
      <c r="I193" s="99"/>
    </row>
    <row r="194" spans="1:9" s="100" customFormat="1">
      <c r="A194" s="1325"/>
      <c r="B194" s="236"/>
      <c r="C194" s="237"/>
      <c r="D194" s="238"/>
      <c r="E194" s="239"/>
      <c r="F194" s="239"/>
      <c r="G194" s="82"/>
      <c r="H194" s="82"/>
    </row>
    <row r="195" spans="1:9" s="100" customFormat="1" ht="65.25" customHeight="1">
      <c r="A195" s="882" t="s">
        <v>404</v>
      </c>
      <c r="B195" s="236" t="s">
        <v>441</v>
      </c>
      <c r="C195" s="237" t="s">
        <v>336</v>
      </c>
      <c r="D195" s="238">
        <v>14</v>
      </c>
      <c r="E195" s="239"/>
      <c r="F195" s="239">
        <f>D195*E195</f>
        <v>0</v>
      </c>
      <c r="G195" s="82"/>
      <c r="H195" s="82"/>
      <c r="I195" s="99"/>
    </row>
    <row r="196" spans="1:9" s="100" customFormat="1">
      <c r="A196" s="807"/>
      <c r="B196" s="236"/>
      <c r="C196" s="237"/>
      <c r="D196" s="238"/>
      <c r="E196" s="239"/>
      <c r="F196" s="239"/>
      <c r="G196" s="82"/>
      <c r="H196" s="82"/>
      <c r="I196" s="99"/>
    </row>
    <row r="197" spans="1:9" s="100" customFormat="1" ht="67.5" customHeight="1">
      <c r="A197" s="882" t="s">
        <v>435</v>
      </c>
      <c r="B197" s="874" t="s">
        <v>673</v>
      </c>
      <c r="C197" s="875" t="s">
        <v>660</v>
      </c>
      <c r="D197" s="876">
        <v>20</v>
      </c>
      <c r="E197" s="849"/>
      <c r="F197" s="877">
        <f>D197*E197</f>
        <v>0</v>
      </c>
      <c r="G197" s="389"/>
      <c r="H197" s="389"/>
      <c r="I197" s="99"/>
    </row>
    <row r="198" spans="1:9" s="100" customFormat="1">
      <c r="A198" s="807"/>
      <c r="B198" s="236"/>
      <c r="C198" s="237"/>
      <c r="D198" s="238"/>
      <c r="E198" s="239"/>
      <c r="F198" s="239"/>
      <c r="G198" s="82"/>
      <c r="H198" s="82"/>
    </row>
    <row r="199" spans="1:9" s="100" customFormat="1" ht="25.5">
      <c r="A199" s="1325" t="s">
        <v>442</v>
      </c>
      <c r="B199" s="236" t="s">
        <v>674</v>
      </c>
      <c r="C199" s="237"/>
      <c r="D199" s="238"/>
      <c r="E199" s="239"/>
      <c r="F199" s="239"/>
      <c r="G199" s="82"/>
      <c r="H199" s="82"/>
    </row>
    <row r="200" spans="1:9" s="100" customFormat="1" ht="14.25">
      <c r="A200" s="1325"/>
      <c r="B200" s="805" t="s">
        <v>440</v>
      </c>
      <c r="C200" s="237" t="s">
        <v>237</v>
      </c>
      <c r="D200" s="238">
        <v>85</v>
      </c>
      <c r="E200" s="239"/>
      <c r="F200" s="239">
        <f>SUM(D200*E200)</f>
        <v>0</v>
      </c>
      <c r="G200" s="82"/>
      <c r="H200" s="82"/>
    </row>
    <row r="201" spans="1:9" s="100" customFormat="1">
      <c r="A201" s="1325"/>
      <c r="B201" s="236"/>
      <c r="C201" s="237"/>
      <c r="D201" s="238"/>
      <c r="E201" s="849"/>
      <c r="F201" s="849"/>
      <c r="G201" s="697"/>
      <c r="H201" s="697"/>
    </row>
    <row r="202" spans="1:9" s="100" customFormat="1" ht="93.75" customHeight="1">
      <c r="A202" s="1325" t="s">
        <v>443</v>
      </c>
      <c r="B202" s="236" t="s">
        <v>554</v>
      </c>
      <c r="C202" s="237" t="s">
        <v>336</v>
      </c>
      <c r="D202" s="238">
        <v>28</v>
      </c>
      <c r="E202" s="239"/>
      <c r="F202" s="239">
        <f>SUM(D202*E202)</f>
        <v>0</v>
      </c>
      <c r="G202" s="82"/>
      <c r="H202" s="82"/>
    </row>
    <row r="203" spans="1:9" s="100" customFormat="1">
      <c r="A203" s="1325"/>
      <c r="B203" s="236"/>
      <c r="C203" s="237"/>
      <c r="D203" s="238"/>
      <c r="E203" s="239"/>
      <c r="F203" s="239"/>
      <c r="G203" s="82"/>
      <c r="H203" s="82"/>
    </row>
    <row r="204" spans="1:9" s="100" customFormat="1" ht="63.75">
      <c r="A204" s="1325" t="s">
        <v>446</v>
      </c>
      <c r="B204" s="236" t="s">
        <v>464</v>
      </c>
      <c r="C204" s="237" t="s">
        <v>8</v>
      </c>
      <c r="D204" s="238">
        <v>68</v>
      </c>
      <c r="E204" s="239"/>
      <c r="F204" s="239">
        <f>SUM(D204*E204)</f>
        <v>0</v>
      </c>
      <c r="G204" s="82"/>
      <c r="H204" s="82"/>
    </row>
    <row r="205" spans="1:9" s="100" customFormat="1">
      <c r="A205" s="1325"/>
      <c r="B205" s="236"/>
      <c r="C205" s="237"/>
      <c r="D205" s="238"/>
      <c r="E205" s="239"/>
      <c r="F205" s="239"/>
      <c r="G205" s="82"/>
      <c r="H205" s="82"/>
    </row>
    <row r="206" spans="1:9" s="100" customFormat="1" ht="40.5" customHeight="1">
      <c r="A206" s="1325" t="s">
        <v>447</v>
      </c>
      <c r="B206" s="236" t="s">
        <v>553</v>
      </c>
      <c r="C206" s="237" t="s">
        <v>10</v>
      </c>
      <c r="D206" s="238">
        <v>68</v>
      </c>
      <c r="E206" s="239"/>
      <c r="F206" s="239">
        <f>SUM(D206*E206)</f>
        <v>0</v>
      </c>
      <c r="G206" s="82"/>
      <c r="H206" s="82"/>
    </row>
    <row r="207" spans="1:9" s="100" customFormat="1">
      <c r="A207" s="1325"/>
      <c r="B207" s="236"/>
      <c r="C207" s="237"/>
      <c r="D207" s="238"/>
      <c r="E207" s="849"/>
      <c r="F207" s="849"/>
      <c r="G207" s="697"/>
      <c r="H207" s="697"/>
    </row>
    <row r="208" spans="1:9" s="698" customFormat="1" ht="63.75">
      <c r="A208" s="882" t="s">
        <v>448</v>
      </c>
      <c r="B208" s="824" t="s">
        <v>675</v>
      </c>
      <c r="C208" s="825" t="s">
        <v>237</v>
      </c>
      <c r="D208" s="238">
        <v>68</v>
      </c>
      <c r="E208" s="239"/>
      <c r="F208" s="239">
        <f>SUM(D208*E208)</f>
        <v>0</v>
      </c>
      <c r="G208" s="82"/>
      <c r="H208" s="82"/>
    </row>
    <row r="209" spans="1:15" s="698" customFormat="1">
      <c r="A209" s="807"/>
      <c r="B209" s="824"/>
      <c r="C209" s="825"/>
      <c r="D209" s="238"/>
      <c r="E209" s="239"/>
      <c r="F209" s="239"/>
      <c r="G209" s="82"/>
      <c r="H209" s="82"/>
    </row>
    <row r="210" spans="1:15" s="100" customFormat="1">
      <c r="A210" s="882" t="s">
        <v>449</v>
      </c>
      <c r="B210" s="878" t="s">
        <v>463</v>
      </c>
      <c r="C210" s="237"/>
      <c r="D210" s="238"/>
      <c r="E210" s="239"/>
      <c r="F210" s="239"/>
    </row>
    <row r="211" spans="1:15" s="100" customFormat="1" ht="67.5" customHeight="1">
      <c r="A211" s="807"/>
      <c r="B211" s="236" t="s">
        <v>464</v>
      </c>
      <c r="C211" s="237" t="s">
        <v>8</v>
      </c>
      <c r="D211" s="238">
        <v>69</v>
      </c>
      <c r="E211" s="239"/>
      <c r="F211" s="239">
        <f>SUM(D211*E211)</f>
        <v>0</v>
      </c>
      <c r="G211" s="82"/>
      <c r="H211" s="82"/>
    </row>
    <row r="212" spans="1:15" s="100" customFormat="1">
      <c r="A212" s="807"/>
      <c r="B212" s="236"/>
      <c r="C212" s="237"/>
      <c r="D212" s="238"/>
      <c r="E212" s="239"/>
      <c r="F212" s="239"/>
      <c r="G212" s="82"/>
      <c r="H212" s="82"/>
    </row>
    <row r="213" spans="1:15" s="100" customFormat="1" ht="70.5" customHeight="1">
      <c r="A213" s="882" t="s">
        <v>456</v>
      </c>
      <c r="B213" s="236" t="s">
        <v>672</v>
      </c>
      <c r="C213" s="237" t="s">
        <v>336</v>
      </c>
      <c r="D213" s="238">
        <v>6</v>
      </c>
      <c r="E213" s="239"/>
      <c r="F213" s="239">
        <f>SUM(D213*E213)</f>
        <v>0</v>
      </c>
    </row>
    <row r="214" spans="1:15" s="100" customFormat="1">
      <c r="A214" s="807"/>
      <c r="B214" s="878"/>
      <c r="C214" s="237"/>
      <c r="D214" s="238"/>
      <c r="E214" s="239"/>
      <c r="F214" s="239"/>
    </row>
    <row r="215" spans="1:15" s="302" customFormat="1" ht="51">
      <c r="A215" s="743" t="s">
        <v>461</v>
      </c>
      <c r="B215" s="881" t="s">
        <v>364</v>
      </c>
      <c r="C215" s="734" t="s">
        <v>333</v>
      </c>
      <c r="D215" s="736">
        <v>202</v>
      </c>
      <c r="E215" s="735"/>
      <c r="F215" s="735">
        <f>SUM(D215*E215)</f>
        <v>0</v>
      </c>
    </row>
    <row r="216" spans="1:15" s="131" customFormat="1" ht="14.25">
      <c r="A216" s="197"/>
      <c r="B216" s="390"/>
      <c r="C216" s="142"/>
      <c r="D216" s="139"/>
      <c r="E216" s="152"/>
      <c r="F216" s="138"/>
      <c r="G216" s="146"/>
      <c r="H216" s="129"/>
      <c r="I216" s="129"/>
      <c r="J216" s="129"/>
      <c r="K216" s="129"/>
      <c r="L216" s="129"/>
      <c r="M216" s="129"/>
      <c r="N216" s="129"/>
      <c r="O216" s="129"/>
    </row>
    <row r="217" spans="1:15" s="302" customFormat="1" ht="51">
      <c r="A217" s="364" t="s">
        <v>462</v>
      </c>
      <c r="B217" s="804" t="s">
        <v>365</v>
      </c>
      <c r="C217" s="279" t="s">
        <v>240</v>
      </c>
      <c r="D217" s="248">
        <v>420</v>
      </c>
      <c r="E217" s="247"/>
      <c r="F217" s="248">
        <f>SUM(D217*E217)</f>
        <v>0</v>
      </c>
    </row>
    <row r="218" spans="1:15" s="133" customFormat="1">
      <c r="A218" s="197"/>
      <c r="B218" s="198"/>
      <c r="C218" s="148"/>
      <c r="D218" s="138"/>
      <c r="E218" s="139"/>
      <c r="F218" s="138"/>
    </row>
    <row r="219" spans="1:15" s="165" customFormat="1">
      <c r="A219" s="273"/>
      <c r="B219" s="862" t="s">
        <v>511</v>
      </c>
      <c r="C219" s="863"/>
      <c r="D219" s="864"/>
      <c r="E219" s="865"/>
      <c r="F219" s="864"/>
      <c r="G219" s="699"/>
      <c r="H219" s="699"/>
      <c r="I219" s="700"/>
    </row>
    <row r="220" spans="1:15" s="122" customFormat="1">
      <c r="A220" s="289"/>
      <c r="B220" s="866"/>
      <c r="C220" s="867"/>
      <c r="D220" s="868"/>
      <c r="E220" s="305"/>
      <c r="F220" s="868"/>
      <c r="G220" s="186"/>
      <c r="H220" s="186"/>
    </row>
    <row r="221" spans="1:15" s="122" customFormat="1" ht="63.75">
      <c r="A221" s="883" t="s">
        <v>498</v>
      </c>
      <c r="B221" s="278" t="s">
        <v>512</v>
      </c>
      <c r="C221" s="279" t="s">
        <v>9</v>
      </c>
      <c r="D221" s="248">
        <v>2.2000000000000002</v>
      </c>
      <c r="E221" s="249"/>
      <c r="F221" s="248">
        <f>SUM(D221*E221)</f>
        <v>0</v>
      </c>
      <c r="G221" s="186"/>
      <c r="H221" s="186"/>
    </row>
    <row r="222" spans="1:15" s="122" customFormat="1">
      <c r="A222" s="289"/>
      <c r="B222" s="451"/>
      <c r="C222" s="869"/>
      <c r="D222" s="868"/>
      <c r="E222" s="870"/>
      <c r="F222" s="871"/>
      <c r="G222" s="701"/>
      <c r="H222" s="701"/>
    </row>
    <row r="223" spans="1:15" s="122" customFormat="1" ht="51">
      <c r="A223" s="883" t="s">
        <v>499</v>
      </c>
      <c r="B223" s="872" t="s">
        <v>671</v>
      </c>
      <c r="C223" s="873" t="s">
        <v>9</v>
      </c>
      <c r="D223" s="248">
        <v>2.2000000000000002</v>
      </c>
      <c r="E223" s="249"/>
      <c r="F223" s="248">
        <f>SUM(D223*E223)</f>
        <v>0</v>
      </c>
      <c r="G223" s="186"/>
      <c r="H223" s="186"/>
    </row>
    <row r="224" spans="1:15" s="122" customFormat="1">
      <c r="A224" s="808"/>
      <c r="B224" s="872"/>
      <c r="C224" s="279"/>
      <c r="D224" s="248"/>
      <c r="E224" s="247"/>
      <c r="F224" s="248"/>
      <c r="G224" s="186"/>
      <c r="H224" s="186"/>
    </row>
    <row r="225" spans="1:15" s="226" customFormat="1" ht="51">
      <c r="A225" s="364" t="s">
        <v>500</v>
      </c>
      <c r="B225" s="324" t="s">
        <v>455</v>
      </c>
      <c r="C225" s="731" t="s">
        <v>11</v>
      </c>
      <c r="D225" s="330">
        <v>2</v>
      </c>
      <c r="E225" s="329"/>
      <c r="F225" s="330">
        <f>D225*E225</f>
        <v>0</v>
      </c>
      <c r="G225" s="169"/>
      <c r="H225" s="169"/>
      <c r="I225" s="702"/>
      <c r="J225" s="165"/>
      <c r="K225" s="165"/>
      <c r="L225" s="165"/>
      <c r="M225" s="165"/>
      <c r="N225" s="165"/>
      <c r="O225" s="165"/>
    </row>
    <row r="226" spans="1:15" s="226" customFormat="1">
      <c r="A226" s="364"/>
      <c r="B226" s="324"/>
      <c r="C226" s="731"/>
      <c r="D226" s="330"/>
      <c r="E226" s="329"/>
      <c r="F226" s="330"/>
      <c r="G226" s="169"/>
      <c r="H226" s="169"/>
      <c r="I226" s="702"/>
      <c r="J226" s="165"/>
      <c r="K226" s="165"/>
      <c r="L226" s="165"/>
      <c r="M226" s="165"/>
      <c r="N226" s="165"/>
      <c r="O226" s="165"/>
    </row>
    <row r="227" spans="1:15" s="226" customFormat="1" ht="51">
      <c r="A227" s="364" t="s">
        <v>501</v>
      </c>
      <c r="B227" s="324" t="s">
        <v>450</v>
      </c>
      <c r="C227" s="731" t="s">
        <v>11</v>
      </c>
      <c r="D227" s="854">
        <v>1</v>
      </c>
      <c r="E227" s="330"/>
      <c r="F227" s="330">
        <f>D227*E227</f>
        <v>0</v>
      </c>
      <c r="G227" s="169"/>
      <c r="H227" s="169"/>
      <c r="I227" s="702"/>
      <c r="J227" s="165"/>
      <c r="K227" s="165"/>
      <c r="L227" s="165"/>
      <c r="M227" s="165"/>
      <c r="N227" s="165"/>
      <c r="O227" s="165"/>
    </row>
    <row r="228" spans="1:15" s="226" customFormat="1">
      <c r="A228" s="364"/>
      <c r="B228" s="324"/>
      <c r="C228" s="731"/>
      <c r="D228" s="854"/>
      <c r="E228" s="330"/>
      <c r="F228" s="330"/>
      <c r="G228" s="169"/>
      <c r="H228" s="169"/>
      <c r="I228" s="702"/>
      <c r="J228" s="165"/>
      <c r="K228" s="165"/>
      <c r="L228" s="165"/>
      <c r="M228" s="165"/>
      <c r="N228" s="165"/>
      <c r="O228" s="165"/>
    </row>
    <row r="229" spans="1:15" s="226" customFormat="1" ht="51">
      <c r="A229" s="364" t="s">
        <v>502</v>
      </c>
      <c r="B229" s="324" t="s">
        <v>454</v>
      </c>
      <c r="C229" s="731" t="s">
        <v>11</v>
      </c>
      <c r="D229" s="854">
        <v>2</v>
      </c>
      <c r="E229" s="330"/>
      <c r="F229" s="330">
        <f>D229*E229</f>
        <v>0</v>
      </c>
      <c r="G229" s="169"/>
      <c r="H229" s="169"/>
      <c r="I229" s="702"/>
      <c r="J229" s="165"/>
      <c r="K229" s="165"/>
      <c r="L229" s="165"/>
      <c r="M229" s="165"/>
      <c r="N229" s="165"/>
      <c r="O229" s="165"/>
    </row>
    <row r="230" spans="1:15" s="226" customFormat="1">
      <c r="A230" s="364"/>
      <c r="B230" s="324"/>
      <c r="C230" s="731"/>
      <c r="D230" s="854"/>
      <c r="E230" s="330"/>
      <c r="F230" s="330"/>
      <c r="G230" s="169"/>
      <c r="H230" s="169"/>
      <c r="I230" s="702"/>
      <c r="J230" s="165"/>
      <c r="K230" s="165"/>
      <c r="L230" s="165"/>
      <c r="M230" s="165"/>
      <c r="N230" s="165"/>
      <c r="O230" s="165"/>
    </row>
    <row r="231" spans="1:15" s="226" customFormat="1" ht="51">
      <c r="A231" s="364" t="s">
        <v>503</v>
      </c>
      <c r="B231" s="324" t="s">
        <v>445</v>
      </c>
      <c r="C231" s="731" t="s">
        <v>11</v>
      </c>
      <c r="D231" s="854">
        <v>1</v>
      </c>
      <c r="E231" s="330"/>
      <c r="F231" s="330">
        <f>D231*E231</f>
        <v>0</v>
      </c>
      <c r="G231" s="169"/>
      <c r="H231" s="169"/>
      <c r="I231" s="702"/>
      <c r="J231" s="165"/>
      <c r="K231" s="165"/>
      <c r="L231" s="165"/>
      <c r="M231" s="165"/>
      <c r="N231" s="165"/>
      <c r="O231" s="165"/>
    </row>
    <row r="232" spans="1:15" s="226" customFormat="1" ht="12" customHeight="1">
      <c r="A232" s="364"/>
      <c r="B232" s="324"/>
      <c r="C232" s="731"/>
      <c r="D232" s="854"/>
      <c r="E232" s="330"/>
      <c r="F232" s="330"/>
      <c r="G232" s="169"/>
      <c r="H232" s="169"/>
      <c r="I232" s="702"/>
      <c r="J232" s="165"/>
      <c r="K232" s="165"/>
      <c r="L232" s="165"/>
      <c r="M232" s="165"/>
      <c r="N232" s="165"/>
      <c r="O232" s="165"/>
    </row>
    <row r="233" spans="1:15" s="226" customFormat="1" ht="38.25">
      <c r="A233" s="364" t="s">
        <v>504</v>
      </c>
      <c r="B233" s="324" t="s">
        <v>453</v>
      </c>
      <c r="C233" s="731" t="s">
        <v>11</v>
      </c>
      <c r="D233" s="854">
        <v>37</v>
      </c>
      <c r="E233" s="854"/>
      <c r="F233" s="330">
        <f>D233*E233</f>
        <v>0</v>
      </c>
      <c r="G233" s="169"/>
      <c r="H233" s="169"/>
      <c r="I233" s="702"/>
      <c r="J233" s="165"/>
      <c r="K233" s="165"/>
      <c r="L233" s="165"/>
      <c r="M233" s="165"/>
      <c r="N233" s="165"/>
      <c r="O233" s="165"/>
    </row>
    <row r="234" spans="1:15" s="226" customFormat="1">
      <c r="A234" s="364"/>
      <c r="B234" s="324" t="s">
        <v>444</v>
      </c>
      <c r="C234" s="731"/>
      <c r="D234" s="854"/>
      <c r="E234" s="330"/>
      <c r="F234" s="330"/>
      <c r="G234" s="169"/>
      <c r="H234" s="169"/>
      <c r="I234" s="702"/>
      <c r="J234" s="165"/>
      <c r="K234" s="165"/>
      <c r="L234" s="165"/>
      <c r="M234" s="165"/>
      <c r="N234" s="165"/>
      <c r="O234" s="165"/>
    </row>
    <row r="235" spans="1:15" s="226" customFormat="1" ht="15" customHeight="1">
      <c r="A235" s="364"/>
      <c r="B235" s="324"/>
      <c r="C235" s="731"/>
      <c r="D235" s="854"/>
      <c r="E235" s="330"/>
      <c r="F235" s="330"/>
      <c r="G235" s="169"/>
      <c r="H235" s="169"/>
      <c r="I235" s="702"/>
      <c r="J235" s="165"/>
      <c r="K235" s="165"/>
      <c r="L235" s="165"/>
      <c r="M235" s="165"/>
      <c r="N235" s="165"/>
      <c r="O235" s="165"/>
    </row>
    <row r="236" spans="1:15" s="226" customFormat="1" ht="39.75" customHeight="1">
      <c r="A236" s="364" t="s">
        <v>505</v>
      </c>
      <c r="B236" s="324" t="s">
        <v>434</v>
      </c>
      <c r="C236" s="731" t="s">
        <v>11</v>
      </c>
      <c r="D236" s="854">
        <v>35</v>
      </c>
      <c r="E236" s="330"/>
      <c r="F236" s="330">
        <f>D236*E236</f>
        <v>0</v>
      </c>
      <c r="G236" s="169"/>
      <c r="H236" s="169"/>
      <c r="I236" s="702"/>
      <c r="J236" s="165"/>
      <c r="K236" s="165"/>
      <c r="L236" s="165"/>
      <c r="M236" s="165"/>
      <c r="N236" s="165"/>
      <c r="O236" s="165"/>
    </row>
    <row r="237" spans="1:15" s="226" customFormat="1">
      <c r="A237" s="364"/>
      <c r="B237" s="324"/>
      <c r="C237" s="731"/>
      <c r="D237" s="854"/>
      <c r="E237" s="330"/>
      <c r="F237" s="330"/>
      <c r="G237" s="169"/>
      <c r="H237" s="169"/>
      <c r="I237" s="702"/>
      <c r="J237" s="165"/>
      <c r="K237" s="165"/>
      <c r="L237" s="165"/>
      <c r="M237" s="165"/>
      <c r="N237" s="165"/>
      <c r="O237" s="165"/>
    </row>
    <row r="238" spans="1:15" s="165" customFormat="1" ht="51">
      <c r="A238" s="364" t="s">
        <v>1641</v>
      </c>
      <c r="B238" s="324" t="s">
        <v>451</v>
      </c>
      <c r="C238" s="731" t="s">
        <v>11</v>
      </c>
      <c r="D238" s="854">
        <v>35</v>
      </c>
      <c r="E238" s="330"/>
      <c r="F238" s="330">
        <f>D238*E238</f>
        <v>0</v>
      </c>
      <c r="G238" s="169"/>
      <c r="H238" s="169"/>
      <c r="I238" s="702"/>
    </row>
    <row r="239" spans="1:15" s="165" customFormat="1">
      <c r="A239" s="197"/>
      <c r="B239" s="434"/>
      <c r="C239" s="168"/>
      <c r="D239" s="435"/>
      <c r="E239" s="194"/>
      <c r="F239" s="194"/>
      <c r="G239" s="169"/>
      <c r="H239" s="169"/>
      <c r="I239" s="702"/>
    </row>
    <row r="240" spans="1:15" s="165" customFormat="1">
      <c r="A240" s="197"/>
      <c r="B240" s="434"/>
      <c r="C240" s="168"/>
      <c r="D240" s="435"/>
      <c r="E240" s="194"/>
      <c r="F240" s="194"/>
      <c r="G240" s="169"/>
      <c r="H240" s="169"/>
      <c r="I240" s="702"/>
    </row>
    <row r="241" spans="1:15" s="856" customFormat="1">
      <c r="A241" s="364"/>
      <c r="B241" s="853" t="s">
        <v>513</v>
      </c>
      <c r="C241" s="731"/>
      <c r="D241" s="854"/>
      <c r="E241" s="330"/>
      <c r="F241" s="330"/>
      <c r="G241" s="329"/>
      <c r="H241" s="329"/>
      <c r="I241" s="855"/>
    </row>
    <row r="242" spans="1:15" s="240" customFormat="1" ht="115.5" thickBot="1">
      <c r="A242" s="777" t="s">
        <v>1642</v>
      </c>
      <c r="B242" s="857" t="s">
        <v>680</v>
      </c>
      <c r="C242" s="237" t="s">
        <v>670</v>
      </c>
      <c r="D242" s="238">
        <v>137</v>
      </c>
      <c r="E242" s="239"/>
      <c r="F242" s="239">
        <f>E242*D242</f>
        <v>0</v>
      </c>
      <c r="G242" s="238"/>
      <c r="H242" s="238"/>
      <c r="J242" s="302"/>
    </row>
    <row r="243" spans="1:15" s="1" customFormat="1" ht="15" customHeight="1" thickTop="1" thickBot="1">
      <c r="A243" s="858" t="s">
        <v>199</v>
      </c>
      <c r="B243" s="859" t="str">
        <f>B142</f>
        <v>PARKIRIŠČE, OKOLICA OBJEKTA, TLAKOVEC, OGRAJA</v>
      </c>
      <c r="C243" s="860"/>
      <c r="D243" s="861"/>
      <c r="E243" s="861"/>
      <c r="F243" s="861">
        <f>SUM(F142:F242)</f>
        <v>0</v>
      </c>
      <c r="G243" s="3"/>
      <c r="H243" s="4"/>
      <c r="I243" s="3"/>
      <c r="J243" s="3"/>
      <c r="K243" s="3"/>
      <c r="L243" s="3"/>
      <c r="M243" s="3"/>
      <c r="N243" s="3"/>
      <c r="O243" s="3"/>
    </row>
    <row r="244" spans="1:15" s="170" customFormat="1" ht="13.5" thickTop="1">
      <c r="A244" s="167"/>
      <c r="B244" s="167"/>
      <c r="C244" s="168"/>
      <c r="D244" s="169"/>
      <c r="E244" s="169"/>
      <c r="F244" s="169"/>
      <c r="G244" s="207"/>
      <c r="H244" s="439"/>
      <c r="I244" s="439"/>
      <c r="J244" s="439"/>
      <c r="K244" s="439"/>
      <c r="L244" s="439"/>
      <c r="M244" s="439"/>
      <c r="N244" s="439"/>
      <c r="O244" s="439"/>
    </row>
    <row r="245" spans="1:15" s="170" customFormat="1">
      <c r="A245" s="167"/>
      <c r="B245" s="167"/>
      <c r="C245" s="168"/>
      <c r="D245" s="169"/>
      <c r="E245" s="169"/>
      <c r="F245" s="169"/>
      <c r="G245" s="207"/>
      <c r="H245" s="439"/>
      <c r="I245" s="439"/>
      <c r="J245" s="439"/>
      <c r="K245" s="439"/>
      <c r="L245" s="439"/>
      <c r="M245" s="439"/>
      <c r="N245" s="439"/>
      <c r="O245" s="439"/>
    </row>
    <row r="246" spans="1:15" s="170" customFormat="1">
      <c r="A246" s="167"/>
      <c r="B246" s="167"/>
      <c r="C246" s="168"/>
      <c r="D246" s="169"/>
      <c r="E246" s="169"/>
      <c r="F246" s="169"/>
      <c r="G246" s="207"/>
      <c r="H246" s="439"/>
      <c r="I246" s="439"/>
      <c r="J246" s="439"/>
      <c r="K246" s="439"/>
      <c r="L246" s="439"/>
      <c r="M246" s="439"/>
      <c r="N246" s="439"/>
      <c r="O246" s="439"/>
    </row>
    <row r="247" spans="1:15" s="170" customFormat="1">
      <c r="A247" s="167"/>
      <c r="B247" s="167"/>
      <c r="C247" s="168"/>
      <c r="D247" s="169"/>
      <c r="E247" s="169"/>
      <c r="F247" s="169"/>
      <c r="G247" s="207"/>
      <c r="H247" s="439"/>
      <c r="I247" s="439"/>
      <c r="J247" s="439"/>
      <c r="K247" s="439"/>
      <c r="L247" s="439"/>
      <c r="M247" s="439"/>
      <c r="N247" s="439"/>
      <c r="O247" s="439"/>
    </row>
    <row r="248" spans="1:15" s="170" customFormat="1">
      <c r="A248" s="167"/>
      <c r="B248" s="167"/>
      <c r="C248" s="168"/>
      <c r="D248" s="169"/>
      <c r="E248" s="169"/>
      <c r="F248" s="169"/>
      <c r="G248" s="207"/>
      <c r="H248" s="439"/>
      <c r="I248" s="439"/>
      <c r="J248" s="439"/>
      <c r="K248" s="439"/>
      <c r="L248" s="439"/>
      <c r="M248" s="439"/>
      <c r="N248" s="439"/>
      <c r="O248" s="439"/>
    </row>
    <row r="249" spans="1:15" s="704" customFormat="1" ht="15.75">
      <c r="A249" s="794" t="s">
        <v>214</v>
      </c>
      <c r="B249" s="794" t="s">
        <v>6</v>
      </c>
      <c r="C249" s="795"/>
      <c r="D249" s="796"/>
      <c r="E249" s="796"/>
      <c r="F249" s="796"/>
      <c r="G249" s="438"/>
      <c r="H249" s="703"/>
      <c r="I249" s="703"/>
      <c r="J249" s="703"/>
      <c r="K249" s="703"/>
      <c r="L249" s="703"/>
      <c r="M249" s="703"/>
      <c r="N249" s="703"/>
      <c r="O249" s="703"/>
    </row>
    <row r="250" spans="1:15" s="205" customFormat="1" ht="15.75">
      <c r="A250" s="345"/>
      <c r="B250" s="345"/>
      <c r="C250" s="797"/>
      <c r="D250" s="798"/>
      <c r="E250" s="798"/>
      <c r="F250" s="798"/>
      <c r="G250" s="441"/>
      <c r="H250" s="445"/>
      <c r="I250" s="445"/>
      <c r="J250" s="445"/>
      <c r="K250" s="445"/>
      <c r="L250" s="445"/>
      <c r="M250" s="445"/>
      <c r="N250" s="445"/>
      <c r="O250" s="445"/>
    </row>
    <row r="251" spans="1:15" s="205" customFormat="1" ht="15.75">
      <c r="A251" s="345" t="str">
        <f>A57</f>
        <v>3.1</v>
      </c>
      <c r="B251" s="345" t="str">
        <f>B57</f>
        <v>Meteorna kanalizacija</v>
      </c>
      <c r="C251" s="797"/>
      <c r="D251" s="798"/>
      <c r="E251" s="798"/>
      <c r="F251" s="799">
        <f>F57</f>
        <v>0</v>
      </c>
      <c r="G251" s="438"/>
      <c r="H251" s="445"/>
      <c r="I251" s="445"/>
      <c r="J251" s="445"/>
      <c r="K251" s="445"/>
      <c r="L251" s="445"/>
      <c r="M251" s="445"/>
      <c r="N251" s="445"/>
      <c r="O251" s="445"/>
    </row>
    <row r="252" spans="1:15" s="205" customFormat="1" ht="15.75">
      <c r="A252" s="345" t="str">
        <f>A95</f>
        <v>3.2</v>
      </c>
      <c r="B252" s="345" t="str">
        <f>B95</f>
        <v>Fekalna kanalizacija</v>
      </c>
      <c r="C252" s="797"/>
      <c r="D252" s="798"/>
      <c r="E252" s="798"/>
      <c r="F252" s="799">
        <f>F95</f>
        <v>0</v>
      </c>
      <c r="G252" s="438"/>
      <c r="H252" s="445"/>
      <c r="I252" s="445"/>
      <c r="J252" s="445"/>
      <c r="K252" s="445"/>
      <c r="L252" s="445"/>
      <c r="M252" s="445"/>
      <c r="N252" s="445"/>
      <c r="O252" s="445"/>
    </row>
    <row r="253" spans="1:15" s="205" customFormat="1" ht="15.75">
      <c r="A253" s="345" t="s">
        <v>191</v>
      </c>
      <c r="B253" s="345" t="s">
        <v>203</v>
      </c>
      <c r="C253" s="797"/>
      <c r="D253" s="798"/>
      <c r="E253" s="798"/>
      <c r="F253" s="799">
        <f>F120</f>
        <v>0</v>
      </c>
      <c r="G253" s="438"/>
      <c r="H253" s="445"/>
      <c r="I253" s="445"/>
      <c r="J253" s="445"/>
      <c r="K253" s="445"/>
      <c r="L253" s="445"/>
      <c r="M253" s="445"/>
      <c r="N253" s="445"/>
      <c r="O253" s="445"/>
    </row>
    <row r="254" spans="1:15" s="205" customFormat="1" ht="15.75">
      <c r="A254" s="345" t="s">
        <v>199</v>
      </c>
      <c r="B254" s="345" t="s">
        <v>371</v>
      </c>
      <c r="C254" s="797"/>
      <c r="D254" s="798"/>
      <c r="E254" s="798"/>
      <c r="F254" s="799">
        <f>F140</f>
        <v>0</v>
      </c>
      <c r="G254" s="438"/>
      <c r="H254" s="445"/>
      <c r="I254" s="445"/>
      <c r="J254" s="445"/>
      <c r="K254" s="445"/>
      <c r="L254" s="445"/>
      <c r="M254" s="445"/>
      <c r="N254" s="445"/>
      <c r="O254" s="445"/>
    </row>
    <row r="255" spans="1:15" s="205" customFormat="1" ht="15.75">
      <c r="A255" s="345" t="s">
        <v>214</v>
      </c>
      <c r="B255" s="345" t="s">
        <v>366</v>
      </c>
      <c r="C255" s="797"/>
      <c r="D255" s="798"/>
      <c r="E255" s="798"/>
      <c r="F255" s="799">
        <f>F243</f>
        <v>0</v>
      </c>
      <c r="G255" s="1315"/>
      <c r="H255" s="445"/>
      <c r="I255" s="445"/>
      <c r="J255" s="445"/>
      <c r="K255" s="445"/>
      <c r="L255" s="445"/>
      <c r="M255" s="445"/>
      <c r="N255" s="445"/>
      <c r="O255" s="445"/>
    </row>
    <row r="256" spans="1:15" s="205" customFormat="1" ht="16.5" thickBot="1">
      <c r="A256" s="345"/>
      <c r="B256" s="345"/>
      <c r="C256" s="797"/>
      <c r="D256" s="798"/>
      <c r="E256" s="798"/>
      <c r="F256" s="798"/>
      <c r="G256" s="446"/>
      <c r="H256" s="445"/>
      <c r="I256" s="445"/>
      <c r="J256" s="445"/>
      <c r="K256" s="445"/>
      <c r="L256" s="445"/>
      <c r="M256" s="445"/>
      <c r="N256" s="445"/>
      <c r="O256" s="445"/>
    </row>
    <row r="257" spans="1:15" s="206" customFormat="1" ht="17.25" thickTop="1" thickBot="1">
      <c r="A257" s="383" t="str">
        <f>A7</f>
        <v>3.</v>
      </c>
      <c r="B257" s="383" t="str">
        <f>B7</f>
        <v>ZUNANJA UREDITEV</v>
      </c>
      <c r="C257" s="384"/>
      <c r="D257" s="385"/>
      <c r="E257" s="385"/>
      <c r="F257" s="385">
        <f>SUM(F251:F256)</f>
        <v>0</v>
      </c>
      <c r="G257" s="438"/>
      <c r="H257" s="447"/>
      <c r="I257" s="463"/>
      <c r="J257" s="463"/>
      <c r="K257" s="463"/>
      <c r="L257" s="463"/>
      <c r="M257" s="463"/>
      <c r="N257" s="463"/>
      <c r="O257" s="463"/>
    </row>
    <row r="258" spans="1:15" s="170" customFormat="1" ht="13.5" thickTop="1">
      <c r="A258" s="167"/>
      <c r="B258" s="167"/>
      <c r="C258" s="168"/>
      <c r="D258" s="169"/>
      <c r="E258" s="169"/>
      <c r="F258" s="169"/>
      <c r="G258" s="207"/>
      <c r="H258" s="448"/>
      <c r="I258" s="439"/>
      <c r="J258" s="439"/>
      <c r="K258" s="439"/>
      <c r="L258" s="439"/>
      <c r="M258" s="439"/>
      <c r="N258" s="439"/>
      <c r="O258" s="439"/>
    </row>
    <row r="259" spans="1:15" s="208" customFormat="1">
      <c r="A259" s="167"/>
      <c r="B259" s="167"/>
      <c r="C259" s="168"/>
      <c r="D259" s="169"/>
      <c r="E259" s="169"/>
      <c r="F259" s="169"/>
      <c r="G259" s="207"/>
    </row>
    <row r="260" spans="1:15" s="90" customFormat="1">
      <c r="A260" s="167"/>
      <c r="B260" s="167"/>
      <c r="C260" s="168"/>
      <c r="D260" s="169"/>
      <c r="E260" s="169"/>
      <c r="F260" s="169"/>
      <c r="G260" s="91"/>
      <c r="H260" s="208"/>
      <c r="I260" s="208"/>
      <c r="J260" s="208"/>
      <c r="K260" s="208"/>
      <c r="L260" s="208"/>
      <c r="M260" s="208"/>
      <c r="N260" s="208"/>
      <c r="O260" s="208"/>
    </row>
    <row r="261" spans="1:15" s="90" customFormat="1">
      <c r="A261" s="209"/>
      <c r="B261" s="209"/>
      <c r="D261" s="210"/>
      <c r="E261" s="210"/>
      <c r="F261" s="210"/>
      <c r="G261" s="207"/>
      <c r="H261" s="208"/>
      <c r="I261" s="208"/>
      <c r="J261" s="208"/>
      <c r="K261" s="208"/>
      <c r="L261" s="208"/>
      <c r="M261" s="208"/>
      <c r="N261" s="208"/>
      <c r="O261" s="208"/>
    </row>
  </sheetData>
  <sheetProtection selectLockedCells="1"/>
  <mergeCells count="39">
    <mergeCell ref="A206:A207"/>
    <mergeCell ref="A193:A194"/>
    <mergeCell ref="A199:A201"/>
    <mergeCell ref="A202:A203"/>
    <mergeCell ref="A204:A205"/>
    <mergeCell ref="A115:A117"/>
    <mergeCell ref="A118:A119"/>
    <mergeCell ref="A144:A145"/>
    <mergeCell ref="A123:A124"/>
    <mergeCell ref="A127:A128"/>
    <mergeCell ref="A129:A130"/>
    <mergeCell ref="A131:A133"/>
    <mergeCell ref="A134:A136"/>
    <mergeCell ref="A137:A139"/>
    <mergeCell ref="A161:A162"/>
    <mergeCell ref="A154:A155"/>
    <mergeCell ref="A156:A158"/>
    <mergeCell ref="A159:A160"/>
    <mergeCell ref="A146:A147"/>
    <mergeCell ref="A148:A149"/>
    <mergeCell ref="A11:A13"/>
    <mergeCell ref="A17:A19"/>
    <mergeCell ref="A20:A22"/>
    <mergeCell ref="A23:A29"/>
    <mergeCell ref="A42:A44"/>
    <mergeCell ref="A45:A47"/>
    <mergeCell ref="A48:A50"/>
    <mergeCell ref="A51:A53"/>
    <mergeCell ref="A54:A56"/>
    <mergeCell ref="A113:A114"/>
    <mergeCell ref="A63:A64"/>
    <mergeCell ref="A69:A70"/>
    <mergeCell ref="A75:A77"/>
    <mergeCell ref="A78:A80"/>
    <mergeCell ref="A81:A82"/>
    <mergeCell ref="A83:A85"/>
    <mergeCell ref="A86:A88"/>
    <mergeCell ref="A89:A91"/>
    <mergeCell ref="A101:A103"/>
  </mergeCells>
  <pageMargins left="0.59055118110236227" right="0.59055118110236227" top="0.98425196850393704" bottom="0.59055118110236227" header="0" footer="0.39370078740157483"/>
  <pageSetup paperSize="9" orientation="landscape" r:id="rId1"/>
  <headerFooter alignWithMargins="0">
    <oddFooter>&amp;C&amp;"Arial,Navadno"ZUNANJA UREDITEV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90" zoomScaleNormal="115" zoomScalePageLayoutView="115" workbookViewId="0">
      <selection activeCell="B11" sqref="B11"/>
    </sheetView>
  </sheetViews>
  <sheetFormatPr defaultColWidth="9" defaultRowHeight="14.25"/>
  <cols>
    <col min="1" max="1" width="10.140625" style="379" customWidth="1"/>
    <col min="2" max="2" width="56.42578125" style="380" customWidth="1"/>
    <col min="3" max="3" width="11.28515625" style="381" customWidth="1"/>
    <col min="4" max="4" width="10.140625" style="130" customWidth="1"/>
    <col min="5" max="5" width="15.28515625" style="130" customWidth="1"/>
    <col min="6" max="6" width="20.5703125" style="130" customWidth="1"/>
    <col min="7" max="7" width="16.140625" style="129" customWidth="1"/>
    <col min="8" max="8" width="17.140625" style="131" customWidth="1"/>
    <col min="9" max="9" width="9.140625" style="131" hidden="1" customWidth="1"/>
    <col min="10" max="16384" width="9" style="131"/>
  </cols>
  <sheetData>
    <row r="1" spans="1:10" s="9" customFormat="1" ht="42" customHeight="1">
      <c r="A1" s="28"/>
      <c r="B1" s="1317" t="s">
        <v>1710</v>
      </c>
      <c r="C1" s="8"/>
      <c r="D1" s="250"/>
      <c r="E1" s="250"/>
      <c r="F1" s="250"/>
    </row>
    <row r="2" spans="1:10" s="418" customFormat="1" ht="11.1" customHeight="1">
      <c r="A2" s="30"/>
      <c r="B2" s="24"/>
      <c r="C2" s="9"/>
      <c r="D2" s="346"/>
      <c r="E2" s="9"/>
      <c r="F2" s="454"/>
      <c r="G2" s="419"/>
    </row>
    <row r="3" spans="1:10" s="418" customFormat="1" ht="11.1" customHeight="1">
      <c r="A3" s="30"/>
      <c r="B3" s="24"/>
      <c r="C3" s="9"/>
      <c r="D3" s="9"/>
      <c r="E3" s="9"/>
      <c r="F3" s="455"/>
      <c r="G3" s="419"/>
    </row>
    <row r="4" spans="1:10" s="418" customFormat="1" ht="11.1" customHeight="1">
      <c r="A4" s="30"/>
      <c r="B4" s="24"/>
      <c r="C4" s="347"/>
      <c r="D4" s="9"/>
      <c r="E4" s="9"/>
      <c r="F4" s="455"/>
      <c r="G4" s="419"/>
    </row>
    <row r="5" spans="1:10" s="421" customFormat="1" ht="25.5" customHeight="1">
      <c r="A5" s="252" t="s">
        <v>26</v>
      </c>
      <c r="B5" s="253" t="s">
        <v>27</v>
      </c>
      <c r="C5" s="348" t="s">
        <v>1</v>
      </c>
      <c r="D5" s="349" t="s">
        <v>2</v>
      </c>
      <c r="E5" s="349" t="s">
        <v>3</v>
      </c>
      <c r="F5" s="349" t="s">
        <v>4</v>
      </c>
      <c r="G5" s="420"/>
    </row>
    <row r="6" spans="1:10" s="418" customFormat="1" ht="11.1" customHeight="1">
      <c r="A6" s="254"/>
      <c r="B6" s="255"/>
      <c r="C6" s="350"/>
      <c r="D6" s="351"/>
      <c r="E6" s="351"/>
      <c r="F6" s="456"/>
      <c r="G6" s="419"/>
    </row>
    <row r="7" spans="1:10" s="158" customFormat="1" ht="20.25" customHeight="1">
      <c r="A7" s="422" t="s">
        <v>406</v>
      </c>
      <c r="B7" s="423" t="s">
        <v>405</v>
      </c>
      <c r="C7" s="424"/>
      <c r="D7" s="425"/>
      <c r="E7" s="426"/>
      <c r="F7" s="426"/>
      <c r="G7" s="157"/>
    </row>
    <row r="8" spans="1:10" s="158" customFormat="1" ht="10.5" customHeight="1">
      <c r="A8" s="352"/>
      <c r="B8" s="353"/>
      <c r="C8" s="354"/>
      <c r="D8" s="355"/>
      <c r="E8" s="356"/>
      <c r="F8" s="356"/>
      <c r="G8" s="157"/>
    </row>
    <row r="9" spans="1:10" ht="20.25" customHeight="1">
      <c r="A9" s="263" t="s">
        <v>407</v>
      </c>
      <c r="B9" s="270" t="s">
        <v>405</v>
      </c>
      <c r="C9" s="282"/>
      <c r="D9" s="284"/>
      <c r="E9" s="283"/>
      <c r="F9" s="283"/>
      <c r="H9" s="129"/>
    </row>
    <row r="10" spans="1:10" s="274" customFormat="1" ht="12.75">
      <c r="A10" s="369"/>
      <c r="B10" s="526"/>
      <c r="C10" s="328"/>
      <c r="D10" s="329"/>
      <c r="E10" s="330"/>
      <c r="F10" s="330"/>
      <c r="G10" s="329"/>
      <c r="H10" s="329"/>
      <c r="I10" s="472"/>
    </row>
    <row r="11" spans="1:10" s="302" customFormat="1" ht="89.25">
      <c r="A11" s="364" t="s">
        <v>522</v>
      </c>
      <c r="B11" s="324" t="s">
        <v>521</v>
      </c>
      <c r="C11" s="328" t="s">
        <v>130</v>
      </c>
      <c r="D11" s="332">
        <v>1</v>
      </c>
      <c r="E11" s="331"/>
      <c r="F11" s="331">
        <f>D11*E11</f>
        <v>0</v>
      </c>
      <c r="G11" s="332"/>
      <c r="H11" s="332"/>
      <c r="J11" s="386"/>
    </row>
    <row r="12" spans="1:10" s="158" customFormat="1" ht="12.75" customHeight="1">
      <c r="A12" s="352"/>
      <c r="B12" s="353"/>
      <c r="C12" s="354"/>
      <c r="D12" s="355"/>
      <c r="E12" s="356"/>
      <c r="F12" s="356"/>
      <c r="G12" s="157"/>
    </row>
    <row r="13" spans="1:10" s="302" customFormat="1" ht="38.25">
      <c r="A13" s="532" t="s">
        <v>408</v>
      </c>
      <c r="B13" s="245" t="s">
        <v>409</v>
      </c>
      <c r="C13" s="246" t="s">
        <v>11</v>
      </c>
      <c r="D13" s="247">
        <v>1</v>
      </c>
      <c r="E13" s="248"/>
      <c r="F13" s="248">
        <f>SUM(D13*E13)</f>
        <v>0</v>
      </c>
    </row>
    <row r="14" spans="1:10" s="133" customFormat="1" ht="12.75">
      <c r="A14" s="393"/>
      <c r="B14" s="245"/>
      <c r="C14" s="246"/>
      <c r="D14" s="247"/>
      <c r="E14" s="248"/>
      <c r="F14" s="248"/>
    </row>
    <row r="15" spans="1:10" s="132" customFormat="1" ht="43.5" customHeight="1">
      <c r="A15" s="364" t="s">
        <v>410</v>
      </c>
      <c r="B15" s="365" t="s">
        <v>412</v>
      </c>
      <c r="C15" s="328" t="s">
        <v>130</v>
      </c>
      <c r="D15" s="332">
        <v>1</v>
      </c>
      <c r="E15" s="248"/>
      <c r="F15" s="248">
        <f>SUM(D15*E15)</f>
        <v>0</v>
      </c>
      <c r="I15" s="133"/>
    </row>
    <row r="16" spans="1:10" s="133" customFormat="1" ht="12.75">
      <c r="A16" s="364"/>
      <c r="B16" s="324"/>
      <c r="C16" s="328"/>
      <c r="D16" s="332"/>
      <c r="E16" s="309"/>
      <c r="F16" s="457"/>
    </row>
    <row r="17" spans="1:9" s="133" customFormat="1" ht="25.5">
      <c r="A17" s="364" t="s">
        <v>411</v>
      </c>
      <c r="B17" s="324" t="s">
        <v>414</v>
      </c>
      <c r="C17" s="328" t="s">
        <v>11</v>
      </c>
      <c r="D17" s="331">
        <v>1</v>
      </c>
      <c r="E17" s="382"/>
      <c r="F17" s="382">
        <f>D17*E17</f>
        <v>0</v>
      </c>
      <c r="G17" s="174"/>
    </row>
    <row r="18" spans="1:9" s="132" customFormat="1" ht="16.5" customHeight="1">
      <c r="A18" s="364"/>
      <c r="B18" s="365"/>
      <c r="C18" s="328"/>
      <c r="D18" s="332"/>
      <c r="E18" s="309"/>
      <c r="F18" s="457"/>
      <c r="I18" s="133"/>
    </row>
    <row r="19" spans="1:9" s="132" customFormat="1" ht="30" customHeight="1">
      <c r="A19" s="364" t="s">
        <v>413</v>
      </c>
      <c r="B19" s="365" t="s">
        <v>416</v>
      </c>
      <c r="C19" s="328" t="s">
        <v>130</v>
      </c>
      <c r="D19" s="332">
        <v>1</v>
      </c>
      <c r="E19" s="248"/>
      <c r="F19" s="249">
        <f>SUM(D19*E19)</f>
        <v>0</v>
      </c>
      <c r="I19" s="133"/>
    </row>
    <row r="20" spans="1:9" s="370" customFormat="1" ht="30">
      <c r="A20" s="427"/>
      <c r="B20" s="433" t="s">
        <v>417</v>
      </c>
      <c r="C20" s="429"/>
      <c r="D20" s="426"/>
      <c r="E20" s="425"/>
      <c r="F20" s="426"/>
      <c r="G20" s="302"/>
      <c r="H20" s="302"/>
    </row>
    <row r="21" spans="1:9" s="370" customFormat="1" ht="15.75">
      <c r="A21" s="427"/>
      <c r="B21" s="428"/>
      <c r="C21" s="429"/>
      <c r="D21" s="426"/>
      <c r="E21" s="425"/>
      <c r="F21" s="426"/>
      <c r="G21" s="302"/>
      <c r="H21" s="302"/>
    </row>
    <row r="22" spans="1:9" s="370" customFormat="1" ht="12.75">
      <c r="A22" s="430" t="s">
        <v>415</v>
      </c>
      <c r="B22" s="278" t="s">
        <v>419</v>
      </c>
      <c r="C22" s="279" t="s">
        <v>420</v>
      </c>
      <c r="D22" s="267">
        <v>50</v>
      </c>
      <c r="E22" s="248"/>
      <c r="F22" s="249">
        <f>SUM(D22*E22)</f>
        <v>0</v>
      </c>
      <c r="G22" s="302"/>
      <c r="H22" s="302"/>
    </row>
    <row r="23" spans="1:9" s="370" customFormat="1" ht="12.75">
      <c r="A23" s="430"/>
      <c r="B23" s="278"/>
      <c r="C23" s="279"/>
      <c r="D23" s="138"/>
      <c r="E23" s="139"/>
      <c r="F23" s="248"/>
      <c r="G23" s="302"/>
      <c r="H23" s="302"/>
    </row>
    <row r="24" spans="1:9" s="370" customFormat="1" ht="25.5">
      <c r="A24" s="430" t="s">
        <v>418</v>
      </c>
      <c r="B24" s="278" t="s">
        <v>422</v>
      </c>
      <c r="C24" s="279"/>
      <c r="D24" s="138"/>
      <c r="E24" s="139"/>
      <c r="F24" s="248"/>
      <c r="G24" s="302"/>
      <c r="H24" s="302"/>
    </row>
    <row r="25" spans="1:9" s="370" customFormat="1" ht="12.75">
      <c r="A25" s="430"/>
      <c r="B25" s="280" t="s">
        <v>1672</v>
      </c>
      <c r="C25" s="279" t="s">
        <v>130</v>
      </c>
      <c r="D25" s="248">
        <v>1</v>
      </c>
      <c r="E25" s="247"/>
      <c r="F25" s="248">
        <f>SUM(D25*E25)</f>
        <v>0</v>
      </c>
      <c r="G25" s="302"/>
      <c r="H25" s="302"/>
    </row>
    <row r="26" spans="1:9" s="370" customFormat="1" ht="12.75">
      <c r="A26" s="430"/>
      <c r="B26" s="280" t="s">
        <v>1671</v>
      </c>
      <c r="C26" s="279" t="s">
        <v>130</v>
      </c>
      <c r="D26" s="248">
        <v>1</v>
      </c>
      <c r="E26" s="247"/>
      <c r="F26" s="248">
        <f>SUM(D26*E26)</f>
        <v>0</v>
      </c>
      <c r="G26" s="302"/>
      <c r="H26" s="302"/>
    </row>
    <row r="27" spans="1:9" s="370" customFormat="1" ht="12.75">
      <c r="A27" s="430"/>
      <c r="B27" s="280"/>
      <c r="D27" s="431"/>
      <c r="E27" s="139"/>
      <c r="F27" s="248"/>
      <c r="G27" s="302"/>
      <c r="H27" s="302"/>
    </row>
    <row r="28" spans="1:9" s="370" customFormat="1" ht="12.75">
      <c r="A28" s="430"/>
      <c r="B28" s="280"/>
      <c r="C28" s="279"/>
      <c r="D28" s="248"/>
      <c r="E28" s="139"/>
      <c r="F28" s="248"/>
      <c r="G28" s="302"/>
      <c r="H28" s="302"/>
    </row>
    <row r="29" spans="1:9" s="370" customFormat="1" ht="12.75">
      <c r="A29" s="430" t="s">
        <v>421</v>
      </c>
      <c r="B29" s="280" t="s">
        <v>424</v>
      </c>
      <c r="C29" s="279" t="s">
        <v>130</v>
      </c>
      <c r="D29" s="248">
        <v>1</v>
      </c>
      <c r="E29" s="247"/>
      <c r="F29" s="248">
        <f>SUM(D29*E29)</f>
        <v>0</v>
      </c>
      <c r="G29" s="302"/>
      <c r="H29" s="302"/>
    </row>
    <row r="30" spans="1:9" s="370" customFormat="1" ht="12.75">
      <c r="A30" s="430"/>
      <c r="B30" s="278" t="s">
        <v>425</v>
      </c>
      <c r="D30" s="431"/>
      <c r="E30" s="247"/>
      <c r="F30" s="248"/>
      <c r="G30" s="302"/>
      <c r="H30" s="302"/>
    </row>
    <row r="31" spans="1:9" s="370" customFormat="1" ht="12.75">
      <c r="A31" s="430"/>
      <c r="B31" s="280" t="s">
        <v>426</v>
      </c>
      <c r="C31" s="279" t="s">
        <v>130</v>
      </c>
      <c r="D31" s="248">
        <v>1</v>
      </c>
      <c r="E31" s="247"/>
      <c r="F31" s="248">
        <f>SUM(D31*E31)</f>
        <v>0</v>
      </c>
      <c r="G31" s="302"/>
      <c r="H31" s="302"/>
    </row>
    <row r="32" spans="1:9" s="370" customFormat="1" ht="12.75">
      <c r="A32" s="430"/>
      <c r="B32" s="280" t="s">
        <v>427</v>
      </c>
      <c r="C32" s="432" t="s">
        <v>130</v>
      </c>
      <c r="D32" s="248">
        <v>1</v>
      </c>
      <c r="E32" s="247"/>
      <c r="F32" s="248">
        <f>SUM(D32*E32)</f>
        <v>0</v>
      </c>
      <c r="G32" s="302"/>
      <c r="H32" s="302"/>
    </row>
    <row r="33" spans="1:8" s="370" customFormat="1" ht="12.75">
      <c r="A33" s="430"/>
      <c r="B33" s="280" t="s">
        <v>428</v>
      </c>
      <c r="C33" s="432" t="s">
        <v>130</v>
      </c>
      <c r="D33" s="248">
        <v>1</v>
      </c>
      <c r="E33" s="247"/>
      <c r="F33" s="248">
        <f>SUM(D33*E33)</f>
        <v>0</v>
      </c>
      <c r="G33" s="302"/>
      <c r="H33" s="302"/>
    </row>
    <row r="34" spans="1:8" s="370" customFormat="1" ht="12.75">
      <c r="A34" s="430"/>
      <c r="B34" s="280" t="s">
        <v>429</v>
      </c>
      <c r="C34" s="279" t="s">
        <v>130</v>
      </c>
      <c r="D34" s="248">
        <v>1</v>
      </c>
      <c r="E34" s="247"/>
      <c r="F34" s="248">
        <f>SUM(D34*E34)</f>
        <v>0</v>
      </c>
      <c r="G34" s="302"/>
      <c r="H34" s="302"/>
    </row>
    <row r="35" spans="1:8" s="370" customFormat="1" ht="12.75">
      <c r="A35" s="430"/>
      <c r="B35" s="280" t="s">
        <v>430</v>
      </c>
      <c r="C35" s="279" t="s">
        <v>130</v>
      </c>
      <c r="D35" s="248">
        <v>2</v>
      </c>
      <c r="E35" s="247"/>
      <c r="F35" s="248">
        <f>SUM(D35*E35)</f>
        <v>0</v>
      </c>
      <c r="G35" s="302"/>
      <c r="H35" s="302"/>
    </row>
    <row r="36" spans="1:8" s="370" customFormat="1" ht="12.75">
      <c r="A36" s="430"/>
      <c r="B36" s="280"/>
      <c r="C36" s="279"/>
      <c r="D36" s="248"/>
      <c r="E36" s="247"/>
      <c r="F36" s="248"/>
      <c r="G36" s="388"/>
      <c r="H36" s="302"/>
    </row>
    <row r="37" spans="1:8" s="370" customFormat="1" ht="12.75">
      <c r="A37" s="430"/>
      <c r="B37" s="280" t="s">
        <v>431</v>
      </c>
      <c r="C37" s="279" t="s">
        <v>130</v>
      </c>
      <c r="D37" s="248">
        <v>15</v>
      </c>
      <c r="E37" s="247"/>
      <c r="F37" s="248">
        <f>SUM(D37*E37)</f>
        <v>0</v>
      </c>
      <c r="G37" s="302"/>
      <c r="H37" s="302"/>
    </row>
    <row r="38" spans="1:8" s="370" customFormat="1" ht="12.75">
      <c r="A38" s="430"/>
      <c r="B38" s="280"/>
      <c r="C38" s="279"/>
      <c r="D38" s="138"/>
      <c r="E38" s="139"/>
      <c r="F38" s="248"/>
      <c r="G38" s="302"/>
      <c r="H38" s="302"/>
    </row>
    <row r="39" spans="1:8" s="370" customFormat="1" ht="12.75">
      <c r="A39" s="430" t="s">
        <v>423</v>
      </c>
      <c r="B39" s="278" t="s">
        <v>432</v>
      </c>
      <c r="C39" s="279" t="s">
        <v>10</v>
      </c>
      <c r="D39" s="248">
        <v>535</v>
      </c>
      <c r="E39" s="247"/>
      <c r="F39" s="248">
        <f>SUM(D39*E39)</f>
        <v>0</v>
      </c>
      <c r="G39" s="388"/>
      <c r="H39" s="302"/>
    </row>
    <row r="40" spans="1:8" s="370" customFormat="1" ht="12.75">
      <c r="A40" s="430"/>
      <c r="B40" s="280"/>
      <c r="C40" s="279"/>
      <c r="D40" s="138"/>
      <c r="E40" s="139"/>
      <c r="F40" s="248"/>
      <c r="G40" s="302"/>
      <c r="H40" s="302"/>
    </row>
    <row r="41" spans="1:8" s="53" customFormat="1" ht="15">
      <c r="A41" s="458" t="s">
        <v>406</v>
      </c>
      <c r="B41" s="303" t="s">
        <v>405</v>
      </c>
      <c r="C41" s="459"/>
      <c r="D41" s="460"/>
      <c r="E41" s="461"/>
      <c r="F41" s="460">
        <f>SUM(F7:F40)</f>
        <v>0</v>
      </c>
      <c r="G41" s="54"/>
      <c r="H41" s="130"/>
    </row>
  </sheetData>
  <pageMargins left="0.70866141732283472" right="0.70866141732283472" top="0.74803149606299213" bottom="0.74803149606299213" header="0.31496062992125984" footer="0.31496062992125984"/>
  <pageSetup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9</vt:i4>
      </vt:variant>
      <vt:variant>
        <vt:lpstr>Imenovani obsegi</vt:lpstr>
      </vt:variant>
      <vt:variant>
        <vt:i4>15</vt:i4>
      </vt:variant>
    </vt:vector>
  </HeadingPairs>
  <TitlesOfParts>
    <vt:vector size="24" baseType="lpstr">
      <vt:lpstr>PRVA STRAN</vt:lpstr>
      <vt:lpstr>SKUPNA REKAPITULACIJA</vt:lpstr>
      <vt:lpstr>RUŠITEV</vt:lpstr>
      <vt:lpstr>GRADBENA DELA</vt:lpstr>
      <vt:lpstr>OBRTNIŠKA DELA</vt:lpstr>
      <vt:lpstr>Elektroinstalacije</vt:lpstr>
      <vt:lpstr>Strojne instalacije</vt:lpstr>
      <vt:lpstr>ZUNANJA UREDITEV</vt:lpstr>
      <vt:lpstr>OSTALA DELA</vt:lpstr>
      <vt:lpstr>Elektroinstalacije!Področje_tiskanja</vt:lpstr>
      <vt:lpstr>'GRADBENA DELA'!Področje_tiskanja</vt:lpstr>
      <vt:lpstr>'OBRTNIŠKA DELA'!Področje_tiskanja</vt:lpstr>
      <vt:lpstr>'OSTALA DELA'!Področje_tiskanja</vt:lpstr>
      <vt:lpstr>'PRVA STRAN'!Področje_tiskanja</vt:lpstr>
      <vt:lpstr>RUŠITEV!Področje_tiskanja</vt:lpstr>
      <vt:lpstr>'SKUPNA REKAPITULACIJA'!Področje_tiskanja</vt:lpstr>
      <vt:lpstr>'ZUNANJA UREDITEV'!Področje_tiskanja</vt:lpstr>
      <vt:lpstr>Elektroinstalacije!Tiskanje_naslovov</vt:lpstr>
      <vt:lpstr>'GRADBENA DELA'!Tiskanje_naslovov</vt:lpstr>
      <vt:lpstr>'OBRTNIŠKA DELA'!Tiskanje_naslovov</vt:lpstr>
      <vt:lpstr>'OSTALA DELA'!Tiskanje_naslovov</vt:lpstr>
      <vt:lpstr>RUŠITEV!Tiskanje_naslovov</vt:lpstr>
      <vt:lpstr>'SKUPNA REKAPITULACIJA'!Tiskanje_naslovov</vt:lpstr>
      <vt:lpstr>'ZUNANJA UREDITEV'!Tiskanje_naslovov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dc:creator>
  <cp:lastModifiedBy>tomi</cp:lastModifiedBy>
  <cp:lastPrinted>2020-06-03T11:48:22Z</cp:lastPrinted>
  <dcterms:created xsi:type="dcterms:W3CDTF">1998-11-02T20:14:28Z</dcterms:created>
  <dcterms:modified xsi:type="dcterms:W3CDTF">2020-06-29T08:21:12Z</dcterms:modified>
</cp:coreProperties>
</file>